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defaultThemeVersion="166925"/>
  <mc:AlternateContent xmlns:mc="http://schemas.openxmlformats.org/markup-compatibility/2006">
    <mc:Choice Requires="x15">
      <x15ac:absPath xmlns:x15ac="http://schemas.microsoft.com/office/spreadsheetml/2010/11/ac" url="T:\02 Projects\Active Projects\IPA ILSFA\03 Work Products\Communications and Marketing\2020\2020-Project Tables\Post-Project Selection\LICS\"/>
    </mc:Choice>
  </mc:AlternateContent>
  <xr:revisionPtr revIDLastSave="0" documentId="13_ncr:1_{D791A388-E390-4C88-8FD5-31464500D7B0}" xr6:coauthVersionLast="45" xr6:coauthVersionMax="45" xr10:uidLastSave="{00000000-0000-0000-0000-000000000000}"/>
  <bookViews>
    <workbookView xWindow="19090" yWindow="-110" windowWidth="19420" windowHeight="10420" xr2:uid="{00000000-000D-0000-FFFF-FFFF00000000}"/>
  </bookViews>
  <sheets>
    <sheet name="General Waitlist" sheetId="9" r:id="rId1"/>
    <sheet name="Total_Incentives" sheetId="6"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W4" i="6" l="1"/>
  <c r="W3" i="6"/>
  <c r="W2" i="6"/>
  <c r="W5" i="6" l="1"/>
  <c r="W6" i="6" l="1"/>
  <c r="X3" i="6" l="1"/>
  <c r="X4" i="6"/>
  <c r="X2" i="6"/>
  <c r="W8" i="6"/>
</calcChain>
</file>

<file path=xl/sharedStrings.xml><?xml version="1.0" encoding="utf-8"?>
<sst xmlns="http://schemas.openxmlformats.org/spreadsheetml/2006/main" count="208" uniqueCount="98">
  <si>
    <t>Project: Project Id</t>
  </si>
  <si>
    <t>Projected Project Size (AC kW) Formula</t>
  </si>
  <si>
    <t>Utility Territory</t>
  </si>
  <si>
    <t>Part I 100% Subscriber owned</t>
  </si>
  <si>
    <t>Projected Anchor Type</t>
  </si>
  <si>
    <t>Type of Project</t>
  </si>
  <si>
    <t>ComEd</t>
  </si>
  <si>
    <t>Yes</t>
  </si>
  <si>
    <t>No</t>
  </si>
  <si>
    <t>Community Solar</t>
  </si>
  <si>
    <t>Ameren</t>
  </si>
  <si>
    <t>Public facility</t>
  </si>
  <si>
    <t>P-0825</t>
  </si>
  <si>
    <t>P-0744</t>
  </si>
  <si>
    <t>Utility Group</t>
  </si>
  <si>
    <t>A</t>
  </si>
  <si>
    <t>B</t>
  </si>
  <si>
    <t>&gt;250</t>
  </si>
  <si>
    <t>&lt;=250</t>
  </si>
  <si>
    <t>Percentage</t>
  </si>
  <si>
    <t>Total Incentive Value</t>
  </si>
  <si>
    <t>Category</t>
  </si>
  <si>
    <t>Size Points</t>
  </si>
  <si>
    <t>Total</t>
  </si>
  <si>
    <t>Incentive left</t>
  </si>
  <si>
    <t>EJC</t>
  </si>
  <si>
    <t>EJC Points</t>
  </si>
  <si>
    <t>LI CT</t>
  </si>
  <si>
    <t>100% Subscriber Owned Points</t>
  </si>
  <si>
    <t>WMBE Points</t>
  </si>
  <si>
    <t>REC Value ($)</t>
  </si>
  <si>
    <t>Anchor Type Points</t>
  </si>
  <si>
    <t>Size Category</t>
  </si>
  <si>
    <t>Utility Group Points</t>
  </si>
  <si>
    <t>LI CT Points</t>
  </si>
  <si>
    <t>WMBE</t>
  </si>
  <si>
    <t>Total Points (from selection in which it was chosen)</t>
  </si>
  <si>
    <t>Project Id</t>
  </si>
  <si>
    <t>P-0788 - PY3</t>
  </si>
  <si>
    <t>P-0831 - PY3</t>
  </si>
  <si>
    <t>P-1009 - PY3</t>
  </si>
  <si>
    <t>Non-profit</t>
  </si>
  <si>
    <t>P-2725 - PY3</t>
  </si>
  <si>
    <t>P-2839 - PY3</t>
  </si>
  <si>
    <t>P-2840 - PY3</t>
  </si>
  <si>
    <t>P-2842 - PY3</t>
  </si>
  <si>
    <t>P-2843 - PY3</t>
  </si>
  <si>
    <t>&gt;1,000</t>
  </si>
  <si>
    <t>Size Category (AC kW)</t>
  </si>
  <si>
    <t>&gt;500 &lt;=1,000</t>
  </si>
  <si>
    <t>&gt;100 &lt;=500</t>
  </si>
  <si>
    <t>Anchor Type: Project Host (Yes or No)</t>
  </si>
  <si>
    <t>Anchor Type: Critical Service Provider (Yes or No)</t>
  </si>
  <si>
    <t xml:space="preserve">Environmental Justice Community </t>
  </si>
  <si>
    <t>Low-Income Census Tract</t>
  </si>
  <si>
    <t>Anchor Type: Non-Profit/ Public Facility</t>
  </si>
  <si>
    <t>Program Year 2020-2021 Projects: Low-Income Community Solar Sub-Program</t>
  </si>
  <si>
    <t>Selection Stage</t>
  </si>
  <si>
    <t>Approved Vendor</t>
  </si>
  <si>
    <t>Funding Source</t>
  </si>
  <si>
    <t>N/A</t>
  </si>
  <si>
    <t xml:space="preserve">Part 1 Eligible Project Size (AC kW) </t>
  </si>
  <si>
    <t>Project City</t>
  </si>
  <si>
    <t>Trajectory Solar IL, LLC</t>
  </si>
  <si>
    <t>Promethean Solar</t>
  </si>
  <si>
    <t>Windfree Wind and Solar Energy Design Company</t>
  </si>
  <si>
    <t>Citrine Power LLC</t>
  </si>
  <si>
    <t>Novel Energy Solutions LLC</t>
  </si>
  <si>
    <t>AMP Solar Development</t>
  </si>
  <si>
    <t>GRNE Solutions LLC</t>
  </si>
  <si>
    <t>Woodstock</t>
  </si>
  <si>
    <t>Peoria</t>
  </si>
  <si>
    <t>Watseka</t>
  </si>
  <si>
    <t>Washington Park</t>
  </si>
  <si>
    <t>Spring Valley</t>
  </si>
  <si>
    <t>Oldtown Township</t>
  </si>
  <si>
    <t>Kewanee</t>
  </si>
  <si>
    <t>Hoopeston</t>
  </si>
  <si>
    <t>5801 Bunkum Rd.</t>
  </si>
  <si>
    <t>1401 Lake St.</t>
  </si>
  <si>
    <t>24 W. US HWY 6</t>
  </si>
  <si>
    <t>1850 County Rd. 2280 E.</t>
  </si>
  <si>
    <t>N. 500th Ave.</t>
  </si>
  <si>
    <t>N. 1550 E. Rd.</t>
  </si>
  <si>
    <t>South of US Hwy 14 on S. Dean St.</t>
  </si>
  <si>
    <t>General Selection Stage Waitlist</t>
  </si>
  <si>
    <t>General Waitlist</t>
  </si>
  <si>
    <t>Part I Eligible Contracted REC Value ($)</t>
  </si>
  <si>
    <t>Waitlist Number</t>
  </si>
  <si>
    <t>40.6952N,-89.6933W</t>
  </si>
  <si>
    <t>40.4125N,-88.9189W</t>
  </si>
  <si>
    <t>Project Location (Address or Coordinates)</t>
  </si>
  <si>
    <t>*After Project Selection, a data entry error was discovered in the price of the Ameren Community Solar Adder value used in initial calculations for projects located in Ameren territory. This error did not affect the selection of projects.  The corrected Batch Project Values for affected waitlisted projects have been added to this project table.</t>
  </si>
  <si>
    <t>**The Minority/Women-owned Business Enterprise (MWBE) designation includes both Approved Vendors that are themselves a MWBE as well as Approved Vendors that have made a commitment to subcontracting with a MWBE for their given project.</t>
  </si>
  <si>
    <t>***When Project Attributes were first posted on October 22, 2020, this project was, inaccurately, not listed as a Project Host. This has since been corrected in the Project Attributes table, and the project's Anchor Type Points were updated to reflect this change.</t>
  </si>
  <si>
    <t>P-2806 - PY3***</t>
  </si>
  <si>
    <t>Minority/Women - Owned Business Enterprise* *</t>
  </si>
  <si>
    <t>Last Updated December 18,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</si>
</sst>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1C245E"/>
      <name val="Calibri"/>
      <family val="2"/>
      <scheme val="minor"/>
    </font>
    <font>
      <b/>
      <sz val="24"/>
      <color rgb="FF1C245E"/>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bgColor theme="4"/>
      </patternFill>
    </fill>
    <fill>
      <patternFill patternType="solid">
        <fgColor theme="7"/>
        <bgColor theme="7"/>
      </patternFill>
    </fill>
    <fill>
      <patternFill patternType="solid">
        <fgColor rgb="FF5062E5"/>
        <bgColor theme="7"/>
      </patternFill>
    </fill>
  </fills>
  <borders count="2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theme="4"/>
      </top>
      <bottom style="thin">
        <color theme="4"/>
      </bottom>
      <diagonal/>
    </border>
    <border>
      <left style="thin">
        <color theme="4"/>
      </left>
      <right/>
      <top style="thin">
        <color theme="4"/>
      </top>
      <bottom/>
      <diagonal/>
    </border>
    <border>
      <left/>
      <right/>
      <top style="thin">
        <color theme="4"/>
      </top>
      <bottom/>
      <diagonal/>
    </border>
    <border>
      <left/>
      <right style="thin">
        <color theme="4"/>
      </right>
      <top style="thin">
        <color theme="4"/>
      </top>
      <bottom/>
      <diagonal/>
    </border>
    <border>
      <left style="thin">
        <color theme="4"/>
      </left>
      <right/>
      <top style="thin">
        <color theme="4"/>
      </top>
      <bottom style="thin">
        <color theme="4"/>
      </bottom>
      <diagonal/>
    </border>
    <border>
      <left/>
      <right style="thin">
        <color theme="4"/>
      </right>
      <top style="thin">
        <color theme="4"/>
      </top>
      <bottom style="thin">
        <color theme="4"/>
      </bottom>
      <diagonal/>
    </border>
    <border>
      <left/>
      <right/>
      <top style="thin">
        <color theme="7"/>
      </top>
      <bottom/>
      <diagonal/>
    </border>
    <border>
      <left style="thin">
        <color theme="7"/>
      </left>
      <right/>
      <top style="thin">
        <color theme="7"/>
      </top>
      <bottom/>
      <diagonal/>
    </border>
    <border>
      <left/>
      <right style="thin">
        <color theme="7"/>
      </right>
      <top style="thin">
        <color theme="7"/>
      </top>
      <bottom/>
      <diagonal/>
    </border>
    <border>
      <left/>
      <right/>
      <top style="thin">
        <color theme="7" tint="0.39997558519241921"/>
      </top>
      <bottom/>
      <diagonal/>
    </border>
    <border>
      <left style="thin">
        <color theme="7" tint="0.39997558519241921"/>
      </left>
      <right/>
      <top style="thin">
        <color theme="7" tint="0.39997558519241921"/>
      </top>
      <bottom/>
      <diagonal/>
    </border>
    <border>
      <left/>
      <right style="thin">
        <color theme="7" tint="0.39997558519241921"/>
      </right>
      <top style="thin">
        <color theme="7" tint="0.39997558519241921"/>
      </top>
      <bottom/>
      <diagonal/>
    </border>
    <border>
      <left/>
      <right/>
      <top/>
      <bottom style="thin">
        <color rgb="FF5062E5"/>
      </bottom>
      <diagonal/>
    </border>
    <border>
      <left/>
      <right/>
      <top style="thin">
        <color rgb="FF5062E5"/>
      </top>
      <bottom style="thin">
        <color rgb="FF5062E5"/>
      </bottom>
      <diagonal/>
    </border>
    <border>
      <left/>
      <right/>
      <top style="thin">
        <color rgb="FF5062E5"/>
      </top>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35">
    <xf numFmtId="0" fontId="0" fillId="0" borderId="0" xfId="0"/>
    <xf numFmtId="44" fontId="0" fillId="0" borderId="0" xfId="0" applyNumberFormat="1"/>
    <xf numFmtId="44" fontId="13" fillId="33" borderId="12" xfId="42" applyNumberFormat="1" applyFont="1" applyFill="1" applyBorder="1" applyAlignment="1">
      <alignment wrapText="1"/>
    </xf>
    <xf numFmtId="0" fontId="0" fillId="0" borderId="11" xfId="0" applyFont="1" applyBorder="1"/>
    <xf numFmtId="44" fontId="0" fillId="0" borderId="12" xfId="42" applyNumberFormat="1" applyFont="1" applyBorder="1"/>
    <xf numFmtId="0" fontId="0" fillId="0" borderId="14" xfId="0" applyFont="1" applyBorder="1"/>
    <xf numFmtId="44" fontId="0" fillId="0" borderId="10" xfId="42" applyNumberFormat="1" applyFont="1" applyBorder="1"/>
    <xf numFmtId="44" fontId="13" fillId="33" borderId="11" xfId="42" applyNumberFormat="1" applyFont="1" applyFill="1" applyBorder="1" applyAlignment="1">
      <alignment wrapText="1"/>
    </xf>
    <xf numFmtId="10" fontId="0" fillId="0" borderId="0" xfId="43" applyNumberFormat="1" applyFont="1"/>
    <xf numFmtId="10" fontId="13" fillId="33" borderId="13" xfId="43" applyNumberFormat="1" applyFont="1" applyFill="1" applyBorder="1"/>
    <xf numFmtId="49" fontId="0" fillId="0" borderId="17" xfId="0" applyNumberFormat="1" applyFont="1" applyBorder="1" applyAlignment="1">
      <alignment horizontal="center" wrapText="1"/>
    </xf>
    <xf numFmtId="49" fontId="0" fillId="0" borderId="16" xfId="0" applyNumberFormat="1" applyFont="1" applyBorder="1" applyAlignment="1">
      <alignment horizontal="center" wrapText="1"/>
    </xf>
    <xf numFmtId="0" fontId="0" fillId="0" borderId="16" xfId="0" applyNumberFormat="1" applyFont="1" applyBorder="1" applyAlignment="1">
      <alignment horizontal="center" wrapText="1"/>
    </xf>
    <xf numFmtId="49" fontId="0" fillId="0" borderId="18" xfId="0" applyNumberFormat="1" applyFont="1" applyBorder="1" applyAlignment="1">
      <alignment horizontal="center" wrapText="1"/>
    </xf>
    <xf numFmtId="0" fontId="13" fillId="34" borderId="20" xfId="0" applyFont="1" applyFill="1" applyBorder="1" applyAlignment="1">
      <alignment horizontal="center" vertical="center" wrapText="1"/>
    </xf>
    <xf numFmtId="0" fontId="13" fillId="34" borderId="19" xfId="0" applyFont="1" applyFill="1" applyBorder="1" applyAlignment="1">
      <alignment horizontal="center" vertical="center" wrapText="1"/>
    </xf>
    <xf numFmtId="0" fontId="13" fillId="34" borderId="21" xfId="0" applyFont="1" applyFill="1" applyBorder="1" applyAlignment="1">
      <alignment horizontal="center" vertical="center" wrapText="1"/>
    </xf>
    <xf numFmtId="9" fontId="0" fillId="0" borderId="13" xfId="43" applyFont="1" applyBorder="1"/>
    <xf numFmtId="9" fontId="0" fillId="0" borderId="15" xfId="43" applyFont="1" applyBorder="1"/>
    <xf numFmtId="0" fontId="0" fillId="0" borderId="0" xfId="0"/>
    <xf numFmtId="0" fontId="13" fillId="35" borderId="22" xfId="0" applyFont="1" applyFill="1" applyBorder="1" applyAlignment="1">
      <alignment horizontal="center" vertical="center" wrapText="1"/>
    </xf>
    <xf numFmtId="0" fontId="18" fillId="0" borderId="23" xfId="0" applyNumberFormat="1" applyFont="1" applyFill="1" applyBorder="1" applyAlignment="1">
      <alignment horizontal="center" vertical="center" wrapText="1"/>
    </xf>
    <xf numFmtId="49" fontId="18" fillId="0" borderId="23" xfId="0" applyNumberFormat="1" applyFont="1" applyBorder="1" applyAlignment="1">
      <alignment horizontal="center" vertical="center" wrapText="1"/>
    </xf>
    <xf numFmtId="0" fontId="18" fillId="0" borderId="23" xfId="0" applyNumberFormat="1" applyFont="1" applyBorder="1" applyAlignment="1">
      <alignment horizontal="center" vertical="center" wrapText="1"/>
    </xf>
    <xf numFmtId="49" fontId="18" fillId="0" borderId="24" xfId="0" applyNumberFormat="1" applyFont="1" applyBorder="1" applyAlignment="1">
      <alignment horizontal="center" vertical="center" wrapText="1"/>
    </xf>
    <xf numFmtId="0" fontId="18" fillId="0" borderId="24" xfId="0" applyNumberFormat="1" applyFont="1" applyBorder="1" applyAlignment="1">
      <alignment horizontal="center" vertical="center" wrapText="1"/>
    </xf>
    <xf numFmtId="0" fontId="18" fillId="0" borderId="24" xfId="0" applyNumberFormat="1" applyFont="1" applyFill="1" applyBorder="1" applyAlignment="1">
      <alignment horizontal="center" vertical="center" wrapText="1"/>
    </xf>
    <xf numFmtId="0" fontId="18" fillId="0" borderId="23" xfId="0" applyFont="1" applyFill="1" applyBorder="1" applyAlignment="1">
      <alignment horizontal="center" vertical="center" wrapText="1"/>
    </xf>
    <xf numFmtId="0" fontId="18" fillId="0" borderId="0" xfId="0" applyFont="1" applyAlignment="1">
      <alignment horizontal="center" vertical="center" wrapText="1"/>
    </xf>
    <xf numFmtId="0" fontId="18" fillId="0" borderId="0" xfId="0" applyFont="1"/>
    <xf numFmtId="0" fontId="0" fillId="0" borderId="0" xfId="0" applyBorder="1"/>
    <xf numFmtId="44" fontId="18" fillId="0" borderId="23" xfId="42" applyFont="1" applyFill="1" applyBorder="1" applyAlignment="1">
      <alignment horizontal="center" vertical="center" wrapText="1"/>
    </xf>
    <xf numFmtId="44" fontId="18" fillId="0" borderId="24" xfId="42" applyFont="1" applyFill="1" applyBorder="1" applyAlignment="1">
      <alignment horizontal="center" vertical="center" wrapText="1"/>
    </xf>
    <xf numFmtId="0" fontId="19" fillId="0" borderId="0" xfId="0" applyFont="1" applyBorder="1" applyAlignment="1">
      <alignment horizontal="center" vertical="center"/>
    </xf>
    <xf numFmtId="0" fontId="18" fillId="0" borderId="0" xfId="0" applyFont="1" applyAlignment="1">
      <alignment horizontal="left" vertical="top" wrapText="1"/>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urrency" xfId="42" builtinId="4"/>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Percent" xfId="43" builtinId="5"/>
    <cellStyle name="Title" xfId="1" builtinId="15" customBuiltin="1"/>
    <cellStyle name="Total" xfId="17" builtinId="25" customBuiltin="1"/>
    <cellStyle name="Warning Text" xfId="14" builtinId="11" customBuiltin="1"/>
  </cellStyles>
  <dxfs count="23">
    <dxf>
      <font>
        <strike val="0"/>
        <outline val="0"/>
        <shadow val="0"/>
        <u val="none"/>
        <vertAlign val="baseline"/>
        <sz val="11"/>
        <color rgb="FF1C245E"/>
        <name val="Calibri"/>
        <family val="2"/>
        <scheme val="minor"/>
      </font>
      <alignment horizontal="center" vertical="center" textRotation="0" wrapText="1" indent="0" justifyLastLine="0" shrinkToFit="0" readingOrder="0"/>
      <border diagonalUp="0" diagonalDown="0">
        <left/>
        <right/>
        <top style="thin">
          <color rgb="FF5062E5"/>
        </top>
        <bottom style="thin">
          <color rgb="FF5062E5"/>
        </bottom>
        <vertical/>
        <horizontal style="thin">
          <color rgb="FF5062E5"/>
        </horizontal>
      </border>
    </dxf>
    <dxf>
      <font>
        <strike val="0"/>
        <outline val="0"/>
        <shadow val="0"/>
        <u val="none"/>
        <vertAlign val="baseline"/>
        <sz val="11"/>
        <color rgb="FF1C245E"/>
        <name val="Calibri"/>
        <family val="2"/>
        <scheme val="minor"/>
      </font>
      <alignment horizontal="center" vertical="center" textRotation="0" wrapText="1" indent="0" justifyLastLine="0" shrinkToFit="0" readingOrder="0"/>
    </dxf>
    <dxf>
      <font>
        <strike val="0"/>
        <outline val="0"/>
        <shadow val="0"/>
        <u val="none"/>
        <vertAlign val="baseline"/>
        <sz val="11"/>
        <color rgb="FF1C245E"/>
        <name val="Calibri"/>
        <family val="2"/>
        <scheme val="minor"/>
      </font>
      <alignment horizontal="center" vertical="center" textRotation="0" wrapText="1" indent="0" justifyLastLine="0" shrinkToFit="0" readingOrder="0"/>
    </dxf>
    <dxf>
      <font>
        <strike val="0"/>
        <outline val="0"/>
        <shadow val="0"/>
        <u val="none"/>
        <vertAlign val="baseline"/>
        <sz val="11"/>
        <color rgb="FF1C245E"/>
        <name val="Calibri"/>
        <family val="2"/>
        <scheme val="minor"/>
      </font>
      <alignment horizontal="center" vertical="center" textRotation="0" wrapText="1" indent="0" justifyLastLine="0" shrinkToFit="0" readingOrder="0"/>
    </dxf>
    <dxf>
      <font>
        <strike val="0"/>
        <outline val="0"/>
        <shadow val="0"/>
        <u val="none"/>
        <vertAlign val="baseline"/>
        <sz val="11"/>
        <color rgb="FF1C245E"/>
        <name val="Calibri"/>
        <family val="2"/>
        <scheme val="minor"/>
      </font>
      <alignment horizontal="center" vertical="center" textRotation="0" wrapText="1" indent="0" justifyLastLine="0" shrinkToFit="0" readingOrder="0"/>
    </dxf>
    <dxf>
      <font>
        <strike val="0"/>
        <outline val="0"/>
        <shadow val="0"/>
        <u val="none"/>
        <vertAlign val="baseline"/>
        <sz val="11"/>
        <color rgb="FF1C245E"/>
        <name val="Calibri"/>
        <family val="2"/>
        <scheme val="minor"/>
      </font>
      <numFmt numFmtId="0" formatCode="General"/>
      <alignment horizontal="center" vertical="center" textRotation="0" wrapText="1" indent="0" justifyLastLine="0" shrinkToFit="0" readingOrder="0"/>
      <border diagonalUp="0" diagonalDown="0">
        <left/>
        <right/>
        <top style="thin">
          <color rgb="FF5062E5"/>
        </top>
        <bottom style="thin">
          <color rgb="FF5062E5"/>
        </bottom>
        <vertical/>
        <horizontal/>
      </border>
    </dxf>
    <dxf>
      <font>
        <strike val="0"/>
        <outline val="0"/>
        <shadow val="0"/>
        <u val="none"/>
        <vertAlign val="baseline"/>
        <sz val="11"/>
        <color rgb="FF1C245E"/>
        <name val="Calibri"/>
        <family val="2"/>
        <scheme val="minor"/>
      </font>
      <numFmt numFmtId="0" formatCode="General"/>
      <alignment horizontal="center" vertical="center" textRotation="0" wrapText="1" indent="0" justifyLastLine="0" shrinkToFit="0" readingOrder="0"/>
      <border diagonalUp="0" diagonalDown="0">
        <left/>
        <right/>
        <top style="thin">
          <color rgb="FF5062E5"/>
        </top>
        <bottom style="thin">
          <color rgb="FF5062E5"/>
        </bottom>
        <vertical/>
        <horizontal/>
      </border>
    </dxf>
    <dxf>
      <font>
        <strike val="0"/>
        <outline val="0"/>
        <shadow val="0"/>
        <u val="none"/>
        <vertAlign val="baseline"/>
        <sz val="11"/>
        <color rgb="FF1C245E"/>
        <name val="Calibri"/>
        <family val="2"/>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left/>
        <right/>
        <top style="thin">
          <color rgb="FF5062E5"/>
        </top>
        <bottom style="thin">
          <color rgb="FF5062E5"/>
        </bottom>
        <vertical/>
        <horizontal/>
      </border>
    </dxf>
    <dxf>
      <font>
        <b val="0"/>
        <i val="0"/>
        <strike val="0"/>
        <condense val="0"/>
        <extend val="0"/>
        <outline val="0"/>
        <shadow val="0"/>
        <u val="none"/>
        <vertAlign val="baseline"/>
        <sz val="11"/>
        <color rgb="FF1C245E"/>
        <name val="Calibri"/>
        <family val="2"/>
        <scheme val="minor"/>
      </font>
      <numFmt numFmtId="0" formatCode="General"/>
      <alignment horizontal="center" vertical="center" textRotation="0" wrapText="1" indent="0" justifyLastLine="0" shrinkToFit="0" readingOrder="0"/>
      <border diagonalUp="0" diagonalDown="0" outline="0">
        <left/>
        <right/>
        <top style="thin">
          <color rgb="FF5062E5"/>
        </top>
        <bottom style="thin">
          <color rgb="FF5062E5"/>
        </bottom>
      </border>
    </dxf>
    <dxf>
      <font>
        <b val="0"/>
        <i val="0"/>
        <strike val="0"/>
        <condense val="0"/>
        <extend val="0"/>
        <outline val="0"/>
        <shadow val="0"/>
        <u val="none"/>
        <vertAlign val="baseline"/>
        <sz val="11"/>
        <color rgb="FF1C245E"/>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rgb="FF5062E5"/>
        </top>
        <bottom style="thin">
          <color rgb="FF5062E5"/>
        </bottom>
      </border>
    </dxf>
    <dxf>
      <font>
        <b val="0"/>
        <i val="0"/>
        <strike val="0"/>
        <condense val="0"/>
        <extend val="0"/>
        <outline val="0"/>
        <shadow val="0"/>
        <u val="none"/>
        <vertAlign val="baseline"/>
        <sz val="11"/>
        <color rgb="FF1C245E"/>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rgb="FF5062E5"/>
        </top>
        <bottom style="thin">
          <color rgb="FF5062E5"/>
        </bottom>
      </border>
    </dxf>
    <dxf>
      <font>
        <b val="0"/>
        <i val="0"/>
        <strike val="0"/>
        <condense val="0"/>
        <extend val="0"/>
        <outline val="0"/>
        <shadow val="0"/>
        <u val="none"/>
        <vertAlign val="baseline"/>
        <sz val="11"/>
        <color rgb="FF1C245E"/>
        <name val="Calibri"/>
        <family val="2"/>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right/>
        <top style="thin">
          <color rgb="FF5062E5"/>
        </top>
        <bottom style="thin">
          <color rgb="FF5062E5"/>
        </bottom>
      </border>
    </dxf>
    <dxf>
      <font>
        <strike val="0"/>
        <outline val="0"/>
        <shadow val="0"/>
        <u val="none"/>
        <vertAlign val="baseline"/>
        <sz val="11"/>
        <color rgb="FF1C245E"/>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right/>
        <top style="thin">
          <color rgb="FF5062E5"/>
        </top>
        <bottom style="thin">
          <color rgb="FF5062E5"/>
        </bottom>
      </border>
    </dxf>
    <dxf>
      <font>
        <strike val="0"/>
        <outline val="0"/>
        <shadow val="0"/>
        <u val="none"/>
        <vertAlign val="baseline"/>
        <sz val="11"/>
        <color rgb="FF1C245E"/>
        <name val="Calibri"/>
        <family val="2"/>
        <scheme val="minor"/>
      </font>
      <numFmt numFmtId="30" formatCode="@"/>
      <fill>
        <patternFill patternType="none">
          <fgColor indexed="64"/>
          <bgColor auto="1"/>
        </patternFill>
      </fill>
      <alignment horizontal="center" vertical="center" textRotation="0" wrapText="1" indent="0" justifyLastLine="0" shrinkToFit="0" readingOrder="0"/>
      <border diagonalUp="0" diagonalDown="0" outline="0">
        <left/>
        <right/>
        <top style="thin">
          <color rgb="FF5062E5"/>
        </top>
        <bottom style="thin">
          <color rgb="FF5062E5"/>
        </bottom>
      </border>
    </dxf>
    <dxf>
      <font>
        <b val="0"/>
        <i val="0"/>
        <strike val="0"/>
        <condense val="0"/>
        <extend val="0"/>
        <outline val="0"/>
        <shadow val="0"/>
        <u val="none"/>
        <vertAlign val="baseline"/>
        <sz val="11"/>
        <color rgb="FF1C245E"/>
        <name val="Calibri"/>
        <family val="2"/>
        <scheme val="minor"/>
      </font>
      <numFmt numFmtId="30" formatCode="@"/>
      <alignment horizontal="center" vertical="center" textRotation="0" wrapText="1" indent="0" justifyLastLine="0" shrinkToFit="0" readingOrder="0"/>
      <border diagonalUp="0" diagonalDown="0" outline="0">
        <left/>
        <right/>
        <top style="thin">
          <color rgb="FF5062E5"/>
        </top>
        <bottom style="thin">
          <color rgb="FF5062E5"/>
        </bottom>
      </border>
    </dxf>
    <dxf>
      <font>
        <b val="0"/>
        <i val="0"/>
        <strike val="0"/>
        <condense val="0"/>
        <extend val="0"/>
        <outline val="0"/>
        <shadow val="0"/>
        <u val="none"/>
        <vertAlign val="baseline"/>
        <sz val="11"/>
        <color rgb="FF1C245E"/>
        <name val="Calibri"/>
        <family val="2"/>
        <scheme val="minor"/>
      </font>
      <numFmt numFmtId="30" formatCode="@"/>
      <alignment horizontal="center" vertical="center" textRotation="0" wrapText="1" indent="0" justifyLastLine="0" shrinkToFit="0" readingOrder="0"/>
      <border diagonalUp="0" diagonalDown="0">
        <left/>
        <right/>
        <top style="thin">
          <color rgb="FF5062E5"/>
        </top>
        <bottom style="thin">
          <color rgb="FF5062E5"/>
        </bottom>
        <vertical/>
        <horizontal/>
      </border>
    </dxf>
    <dxf>
      <font>
        <b val="0"/>
        <i val="0"/>
        <strike val="0"/>
        <condense val="0"/>
        <extend val="0"/>
        <outline val="0"/>
        <shadow val="0"/>
        <u val="none"/>
        <vertAlign val="baseline"/>
        <sz val="11"/>
        <color rgb="FF1C245E"/>
        <name val="Calibri"/>
        <family val="2"/>
        <scheme val="minor"/>
      </font>
      <numFmt numFmtId="30" formatCode="@"/>
      <alignment horizontal="center" vertical="center" textRotation="0" wrapText="1" indent="0" justifyLastLine="0" shrinkToFit="0" readingOrder="0"/>
      <border diagonalUp="0" diagonalDown="0">
        <left/>
        <right/>
        <top style="thin">
          <color rgb="FF5062E5"/>
        </top>
        <bottom style="thin">
          <color rgb="FF5062E5"/>
        </bottom>
        <vertical/>
        <horizontal/>
      </border>
    </dxf>
    <dxf>
      <font>
        <strike val="0"/>
        <outline val="0"/>
        <shadow val="0"/>
        <u val="none"/>
        <vertAlign val="baseline"/>
        <sz val="11"/>
        <color rgb="FF1C245E"/>
        <name val="Calibri"/>
        <family val="2"/>
        <scheme val="minor"/>
      </font>
      <numFmt numFmtId="30" formatCode="@"/>
      <alignment horizontal="center" vertical="center" textRotation="0" wrapText="1" indent="0" justifyLastLine="0" shrinkToFit="0" readingOrder="0"/>
      <border diagonalUp="0" diagonalDown="0">
        <left/>
        <right/>
        <top style="thin">
          <color rgb="FF5062E5"/>
        </top>
        <bottom style="thin">
          <color rgb="FF5062E5"/>
        </bottom>
      </border>
    </dxf>
    <dxf>
      <border>
        <top style="thin">
          <color rgb="FF5062E5"/>
        </top>
      </border>
    </dxf>
    <dxf>
      <border diagonalUp="0" diagonalDown="0">
        <left style="thin">
          <color rgb="FF5062E5"/>
        </left>
        <right style="thin">
          <color rgb="FF5062E5"/>
        </right>
        <top style="thin">
          <color rgb="FF5062E5"/>
        </top>
        <bottom style="thin">
          <color rgb="FF5062E5"/>
        </bottom>
      </border>
    </dxf>
    <dxf>
      <font>
        <strike val="0"/>
        <outline val="0"/>
        <shadow val="0"/>
        <u val="none"/>
        <vertAlign val="baseline"/>
        <sz val="11"/>
        <color rgb="FF1C245E"/>
        <name val="Calibri"/>
        <family val="2"/>
        <scheme val="minor"/>
      </font>
      <alignment horizontal="center" vertical="center" textRotation="0" wrapText="1" indent="0" justifyLastLine="0" shrinkToFit="0" readingOrder="0"/>
    </dxf>
    <dxf>
      <border>
        <bottom style="thin">
          <color rgb="FF5062E5"/>
        </bottom>
      </border>
    </dxf>
    <dxf>
      <font>
        <b/>
        <i val="0"/>
        <strike val="0"/>
        <condense val="0"/>
        <extend val="0"/>
        <outline val="0"/>
        <shadow val="0"/>
        <u val="none"/>
        <vertAlign val="baseline"/>
        <sz val="11"/>
        <color theme="0"/>
        <name val="Calibri"/>
        <family val="2"/>
        <scheme val="minor"/>
      </font>
      <fill>
        <patternFill patternType="solid">
          <fgColor theme="7"/>
          <bgColor rgb="FF5062E5"/>
        </patternFill>
      </fill>
      <alignment horizontal="center" vertical="center" textRotation="0" wrapText="1" indent="0" justifyLastLine="0" shrinkToFit="0" readingOrder="0"/>
    </dxf>
  </dxfs>
  <tableStyles count="0" defaultTableStyle="TableStyleMedium2" defaultPivotStyle="PivotStyleLight16"/>
  <colors>
    <mruColors>
      <color rgb="FF1C245E"/>
      <color rgb="FF5062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1406260</xdr:colOff>
      <xdr:row>0</xdr:row>
      <xdr:rowOff>491642</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436019" cy="48846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0172C06-F210-410C-BC7C-BDCCA4652C4A}" name="Table84" displayName="Table84" ref="A5:R14" totalsRowShown="0" headerRowDxfId="22" dataDxfId="20" headerRowBorderDxfId="21" tableBorderDxfId="19" totalsRowBorderDxfId="18">
  <tableColumns count="18">
    <tableColumn id="1" xr3:uid="{4321A57F-6BF2-4F98-8E6D-BB6E7551BF43}" name="Project Id" dataDxfId="17"/>
    <tableColumn id="15" xr3:uid="{2D20871F-48DD-42F4-82DF-715FC804FAE9}" name="Selection Stage" dataDxfId="16"/>
    <tableColumn id="16" xr3:uid="{FE17815D-DF0C-4AD3-9DFD-02E17E3E1824}" name="Approved Vendor" dataDxfId="15"/>
    <tableColumn id="17" xr3:uid="{2E0A007E-1E0C-4AB2-A764-C43CABCB5E66}" name="Funding Source" dataDxfId="14"/>
    <tableColumn id="25" xr3:uid="{B88DCB59-DEFC-40F4-82B6-37BBB61212D1}" name="Part I Eligible Contracted REC Value ($)" dataDxfId="13" dataCellStyle="Currency"/>
    <tableColumn id="3" xr3:uid="{1045D757-CDE4-4DB1-A370-0C60E5247014}" name="Part 1 Eligible Project Size (AC kW) " dataDxfId="12"/>
    <tableColumn id="10" xr3:uid="{20BB1013-DA8E-4644-95FE-C1F6C45D923D}" name="Size Category (AC kW)" dataDxfId="11"/>
    <tableColumn id="9" xr3:uid="{0DF99911-5699-4297-BFAF-4DD1B27EDCF2}" name="Project Location (Address or Coordinates)" dataDxfId="10"/>
    <tableColumn id="37" xr3:uid="{7F2EC30B-F86E-493B-9751-7624E1072826}" name="Project City" dataDxfId="9"/>
    <tableColumn id="12" xr3:uid="{400F3E36-7B69-4788-90D2-4470490972E9}" name="Utility Territory" dataDxfId="8"/>
    <tableColumn id="26" xr3:uid="{49225AF4-E232-4363-AC47-A872C004C201}" name="Environmental Justice Community " dataDxfId="7"/>
    <tableColumn id="8" xr3:uid="{405F2A06-099C-44FF-A587-A2B62F59E5FC}" name="Low-Income Census Tract" dataDxfId="6"/>
    <tableColumn id="13" xr3:uid="{DDA97D25-EA26-4ED8-8125-AA044256E4EC}" name="Minority/Women - Owned Business Enterprise* *" dataDxfId="5"/>
    <tableColumn id="33" xr3:uid="{20267962-80D2-4099-892B-FE56DF785F69}" name="Anchor Type: Non-Profit/ Public Facility" dataDxfId="4"/>
    <tableColumn id="34" xr3:uid="{EAB98407-9B52-4176-BA7C-2FBC8B1EF379}" name="Anchor Type: Project Host (Yes or No)" dataDxfId="3"/>
    <tableColumn id="35" xr3:uid="{9D31C144-44E5-4F48-AAF3-7FF52FE339A8}" name="Anchor Type: Critical Service Provider (Yes or No)" dataDxfId="2"/>
    <tableColumn id="36" xr3:uid="{1CB1E3C2-4DCD-4B9B-AB9D-2608707627A8}" name="Type of Project" dataDxfId="1"/>
    <tableColumn id="2" xr3:uid="{101AD1B3-7BBA-4197-9A01-F3053B4D3A84}" name="Waitlist Number" dataDxfId="0"/>
  </tableColumns>
  <tableStyleInfo name="TableStyleLight1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A9B3E9-95C5-4CAE-BA1D-D5DF7538FB54}">
  <dimension ref="A1:Y31"/>
  <sheetViews>
    <sheetView showGridLines="0" tabSelected="1" topLeftCell="A4" zoomScale="80" zoomScaleNormal="80" workbookViewId="0">
      <selection activeCell="A17" sqref="A17:K17"/>
    </sheetView>
  </sheetViews>
  <sheetFormatPr defaultRowHeight="15" x14ac:dyDescent="0.25"/>
  <cols>
    <col min="1" max="1" width="15.5703125" style="19" customWidth="1"/>
    <col min="2" max="2" width="21.42578125" style="19" customWidth="1"/>
    <col min="3" max="3" width="46.140625" style="19" customWidth="1"/>
    <col min="4" max="4" width="17.7109375" style="19" customWidth="1"/>
    <col min="5" max="5" width="14.7109375" style="19" customWidth="1"/>
    <col min="6" max="6" width="12.28515625" style="19" customWidth="1"/>
    <col min="7" max="7" width="17.5703125" style="19" customWidth="1"/>
    <col min="8" max="8" width="33.7109375" style="19" customWidth="1"/>
    <col min="9" max="9" width="15" style="19" customWidth="1"/>
    <col min="10" max="10" width="9.140625" style="19"/>
    <col min="11" max="11" width="14" style="19" customWidth="1"/>
    <col min="12" max="12" width="9.7109375" style="19" customWidth="1"/>
    <col min="13" max="13" width="16.85546875" style="19" customWidth="1"/>
    <col min="14" max="14" width="16.28515625" style="19" customWidth="1"/>
    <col min="15" max="15" width="13.28515625" style="19" customWidth="1"/>
    <col min="16" max="16" width="12.42578125" style="19" customWidth="1"/>
    <col min="17" max="17" width="19.5703125" style="19" customWidth="1"/>
    <col min="18" max="16384" width="9.140625" style="19"/>
  </cols>
  <sheetData>
    <row r="1" spans="1:25" ht="50.45" customHeight="1" x14ac:dyDescent="0.25">
      <c r="R1" s="30"/>
      <c r="S1" s="30"/>
      <c r="T1" s="30"/>
      <c r="U1" s="30"/>
      <c r="V1" s="30"/>
      <c r="W1" s="30"/>
      <c r="X1" s="30"/>
      <c r="Y1" s="30"/>
    </row>
    <row r="2" spans="1:25" ht="50.45" customHeight="1" x14ac:dyDescent="0.25">
      <c r="A2" s="33" t="s">
        <v>56</v>
      </c>
      <c r="B2" s="33"/>
      <c r="C2" s="33"/>
      <c r="D2" s="33"/>
      <c r="E2" s="33"/>
      <c r="F2" s="33"/>
      <c r="G2" s="33"/>
      <c r="H2" s="33"/>
      <c r="I2" s="33"/>
      <c r="J2" s="33"/>
      <c r="K2" s="33"/>
      <c r="L2" s="33"/>
      <c r="M2" s="33"/>
      <c r="N2" s="33"/>
      <c r="O2" s="33"/>
      <c r="P2" s="33"/>
      <c r="Q2" s="33"/>
      <c r="R2" s="30"/>
      <c r="S2" s="30"/>
      <c r="T2" s="30"/>
      <c r="U2" s="30"/>
      <c r="V2" s="30"/>
      <c r="W2" s="30"/>
      <c r="X2" s="30"/>
      <c r="Y2" s="30"/>
    </row>
    <row r="3" spans="1:25" ht="50.45" customHeight="1" x14ac:dyDescent="0.25">
      <c r="A3" s="33" t="s">
        <v>85</v>
      </c>
      <c r="B3" s="33"/>
      <c r="C3" s="33"/>
      <c r="D3" s="33"/>
      <c r="E3" s="33"/>
      <c r="F3" s="33"/>
      <c r="G3" s="33"/>
      <c r="H3" s="33"/>
      <c r="I3" s="33"/>
      <c r="J3" s="33"/>
      <c r="K3" s="33"/>
      <c r="L3" s="33"/>
      <c r="M3" s="33"/>
      <c r="N3" s="33"/>
      <c r="O3" s="33"/>
      <c r="P3" s="33"/>
      <c r="Q3" s="33"/>
      <c r="R3" s="30"/>
      <c r="S3" s="30"/>
      <c r="T3" s="30"/>
      <c r="U3" s="30"/>
      <c r="V3" s="30"/>
      <c r="W3" s="30"/>
      <c r="X3" s="30"/>
      <c r="Y3" s="30"/>
    </row>
    <row r="4" spans="1:25" ht="33" customHeight="1" x14ac:dyDescent="0.25">
      <c r="A4" s="33" t="s">
        <v>97</v>
      </c>
      <c r="B4" s="33"/>
      <c r="C4" s="33"/>
      <c r="D4" s="33"/>
      <c r="E4" s="33"/>
      <c r="F4" s="33"/>
      <c r="G4" s="33"/>
      <c r="H4" s="33"/>
      <c r="I4" s="33"/>
      <c r="J4" s="33"/>
      <c r="K4" s="33"/>
      <c r="L4" s="33"/>
      <c r="M4" s="33"/>
      <c r="N4" s="33"/>
      <c r="O4" s="33"/>
      <c r="P4" s="33"/>
      <c r="Q4" s="33"/>
      <c r="R4" s="30"/>
      <c r="S4" s="30"/>
      <c r="T4" s="30"/>
      <c r="U4" s="30"/>
      <c r="V4" s="30"/>
      <c r="W4" s="30"/>
      <c r="X4" s="30"/>
      <c r="Y4" s="30"/>
    </row>
    <row r="5" spans="1:25" ht="81" customHeight="1" x14ac:dyDescent="0.25">
      <c r="A5" s="20" t="s">
        <v>37</v>
      </c>
      <c r="B5" s="20" t="s">
        <v>57</v>
      </c>
      <c r="C5" s="20" t="s">
        <v>58</v>
      </c>
      <c r="D5" s="20" t="s">
        <v>59</v>
      </c>
      <c r="E5" s="20" t="s">
        <v>87</v>
      </c>
      <c r="F5" s="20" t="s">
        <v>61</v>
      </c>
      <c r="G5" s="20" t="s">
        <v>48</v>
      </c>
      <c r="H5" s="20" t="s">
        <v>91</v>
      </c>
      <c r="I5" s="20" t="s">
        <v>62</v>
      </c>
      <c r="J5" s="20" t="s">
        <v>2</v>
      </c>
      <c r="K5" s="20" t="s">
        <v>53</v>
      </c>
      <c r="L5" s="20" t="s">
        <v>54</v>
      </c>
      <c r="M5" s="20" t="s">
        <v>96</v>
      </c>
      <c r="N5" s="20" t="s">
        <v>55</v>
      </c>
      <c r="O5" s="20" t="s">
        <v>51</v>
      </c>
      <c r="P5" s="20" t="s">
        <v>52</v>
      </c>
      <c r="Q5" s="20" t="s">
        <v>5</v>
      </c>
      <c r="R5" s="20" t="s">
        <v>88</v>
      </c>
      <c r="S5" s="30"/>
      <c r="T5" s="30"/>
      <c r="U5" s="30"/>
      <c r="V5" s="30"/>
    </row>
    <row r="6" spans="1:25" ht="14.45" customHeight="1" x14ac:dyDescent="0.25">
      <c r="A6" s="22" t="s">
        <v>42</v>
      </c>
      <c r="B6" s="22" t="s">
        <v>86</v>
      </c>
      <c r="C6" s="22" t="s">
        <v>63</v>
      </c>
      <c r="D6" s="22" t="s">
        <v>60</v>
      </c>
      <c r="E6" s="31">
        <v>6235102.5899999999</v>
      </c>
      <c r="F6" s="21">
        <v>2000</v>
      </c>
      <c r="G6" s="27" t="s">
        <v>47</v>
      </c>
      <c r="H6" s="22" t="s">
        <v>89</v>
      </c>
      <c r="I6" s="27" t="s">
        <v>71</v>
      </c>
      <c r="J6" s="23" t="s">
        <v>10</v>
      </c>
      <c r="K6" s="23" t="s">
        <v>7</v>
      </c>
      <c r="L6" s="23" t="s">
        <v>8</v>
      </c>
      <c r="M6" s="23" t="s">
        <v>7</v>
      </c>
      <c r="N6" s="23" t="s">
        <v>11</v>
      </c>
      <c r="O6" s="21" t="s">
        <v>7</v>
      </c>
      <c r="P6" s="23" t="s">
        <v>7</v>
      </c>
      <c r="Q6" s="22" t="s">
        <v>9</v>
      </c>
      <c r="R6" s="23">
        <v>1</v>
      </c>
      <c r="S6" s="30"/>
      <c r="T6" s="30"/>
      <c r="U6" s="30"/>
      <c r="V6" s="30"/>
    </row>
    <row r="7" spans="1:25" ht="14.25" customHeight="1" x14ac:dyDescent="0.25">
      <c r="A7" s="22" t="s">
        <v>44</v>
      </c>
      <c r="B7" s="22" t="s">
        <v>86</v>
      </c>
      <c r="C7" s="22" t="s">
        <v>65</v>
      </c>
      <c r="D7" s="22" t="s">
        <v>60</v>
      </c>
      <c r="E7" s="31">
        <v>5917696.8899999997</v>
      </c>
      <c r="F7" s="21">
        <v>2000</v>
      </c>
      <c r="G7" s="27" t="s">
        <v>47</v>
      </c>
      <c r="H7" s="27" t="s">
        <v>78</v>
      </c>
      <c r="I7" s="27" t="s">
        <v>73</v>
      </c>
      <c r="J7" s="23" t="s">
        <v>10</v>
      </c>
      <c r="K7" s="23" t="s">
        <v>7</v>
      </c>
      <c r="L7" s="23" t="s">
        <v>7</v>
      </c>
      <c r="M7" s="23" t="s">
        <v>8</v>
      </c>
      <c r="N7" s="23" t="s">
        <v>41</v>
      </c>
      <c r="O7" s="21" t="s">
        <v>8</v>
      </c>
      <c r="P7" s="23" t="s">
        <v>7</v>
      </c>
      <c r="Q7" s="22" t="s">
        <v>9</v>
      </c>
      <c r="R7" s="23">
        <v>2</v>
      </c>
      <c r="S7" s="30"/>
      <c r="T7" s="30"/>
      <c r="U7" s="30"/>
      <c r="V7" s="30"/>
    </row>
    <row r="8" spans="1:25" ht="14.45" customHeight="1" x14ac:dyDescent="0.25">
      <c r="A8" s="22" t="s">
        <v>45</v>
      </c>
      <c r="B8" s="22" t="s">
        <v>86</v>
      </c>
      <c r="C8" s="22" t="s">
        <v>64</v>
      </c>
      <c r="D8" s="22" t="s">
        <v>60</v>
      </c>
      <c r="E8" s="31">
        <v>3495582.42</v>
      </c>
      <c r="F8" s="21">
        <v>1250</v>
      </c>
      <c r="G8" s="27" t="s">
        <v>47</v>
      </c>
      <c r="H8" s="28" t="s">
        <v>79</v>
      </c>
      <c r="I8" s="28" t="s">
        <v>76</v>
      </c>
      <c r="J8" s="23" t="s">
        <v>10</v>
      </c>
      <c r="K8" s="23" t="s">
        <v>8</v>
      </c>
      <c r="L8" s="23" t="s">
        <v>7</v>
      </c>
      <c r="M8" s="23" t="s">
        <v>8</v>
      </c>
      <c r="N8" s="23" t="s">
        <v>41</v>
      </c>
      <c r="O8" s="21" t="s">
        <v>7</v>
      </c>
      <c r="P8" s="23" t="s">
        <v>7</v>
      </c>
      <c r="Q8" s="22" t="s">
        <v>9</v>
      </c>
      <c r="R8" s="23">
        <v>3</v>
      </c>
      <c r="S8" s="30"/>
      <c r="T8" s="30"/>
      <c r="U8" s="30"/>
      <c r="V8" s="30"/>
    </row>
    <row r="9" spans="1:25" ht="14.45" customHeight="1" x14ac:dyDescent="0.25">
      <c r="A9" s="24" t="s">
        <v>40</v>
      </c>
      <c r="B9" s="22" t="s">
        <v>86</v>
      </c>
      <c r="C9" s="24" t="s">
        <v>66</v>
      </c>
      <c r="D9" s="22" t="s">
        <v>60</v>
      </c>
      <c r="E9" s="32">
        <v>3106456.14</v>
      </c>
      <c r="F9" s="26">
        <v>1000</v>
      </c>
      <c r="G9" s="27" t="s">
        <v>49</v>
      </c>
      <c r="H9" s="27" t="s">
        <v>80</v>
      </c>
      <c r="I9" s="27" t="s">
        <v>74</v>
      </c>
      <c r="J9" s="23" t="s">
        <v>10</v>
      </c>
      <c r="K9" s="25" t="s">
        <v>8</v>
      </c>
      <c r="L9" s="25" t="s">
        <v>8</v>
      </c>
      <c r="M9" s="25" t="s">
        <v>7</v>
      </c>
      <c r="N9" s="25" t="s">
        <v>41</v>
      </c>
      <c r="O9" s="26" t="s">
        <v>7</v>
      </c>
      <c r="P9" s="25" t="s">
        <v>8</v>
      </c>
      <c r="Q9" s="22" t="s">
        <v>9</v>
      </c>
      <c r="R9" s="23">
        <v>4</v>
      </c>
      <c r="S9" s="30"/>
      <c r="T9" s="30"/>
      <c r="U9" s="30"/>
      <c r="V9" s="30"/>
    </row>
    <row r="10" spans="1:25" ht="14.45" customHeight="1" x14ac:dyDescent="0.25">
      <c r="A10" s="22" t="s">
        <v>46</v>
      </c>
      <c r="B10" s="22" t="s">
        <v>86</v>
      </c>
      <c r="C10" s="22" t="s">
        <v>67</v>
      </c>
      <c r="D10" s="22" t="s">
        <v>60</v>
      </c>
      <c r="E10" s="31">
        <v>4721854.53</v>
      </c>
      <c r="F10" s="21">
        <v>2000</v>
      </c>
      <c r="G10" s="27" t="s">
        <v>47</v>
      </c>
      <c r="H10" s="27" t="s">
        <v>81</v>
      </c>
      <c r="I10" s="27" t="s">
        <v>72</v>
      </c>
      <c r="J10" s="23" t="s">
        <v>10</v>
      </c>
      <c r="K10" s="23" t="s">
        <v>8</v>
      </c>
      <c r="L10" s="23" t="s">
        <v>7</v>
      </c>
      <c r="M10" s="21" t="s">
        <v>8</v>
      </c>
      <c r="N10" s="23" t="s">
        <v>11</v>
      </c>
      <c r="O10" s="21" t="s">
        <v>8</v>
      </c>
      <c r="P10" s="23" t="s">
        <v>7</v>
      </c>
      <c r="Q10" s="22" t="s">
        <v>9</v>
      </c>
      <c r="R10" s="23">
        <v>5</v>
      </c>
      <c r="S10" s="30"/>
      <c r="T10" s="30"/>
      <c r="U10" s="30"/>
      <c r="V10" s="30"/>
    </row>
    <row r="11" spans="1:25" ht="14.45" customHeight="1" x14ac:dyDescent="0.25">
      <c r="A11" s="22" t="s">
        <v>38</v>
      </c>
      <c r="B11" s="22" t="s">
        <v>86</v>
      </c>
      <c r="C11" s="22" t="s">
        <v>67</v>
      </c>
      <c r="D11" s="22" t="s">
        <v>60</v>
      </c>
      <c r="E11" s="31">
        <v>4721854.53</v>
      </c>
      <c r="F11" s="21">
        <v>2000</v>
      </c>
      <c r="G11" s="27" t="s">
        <v>47</v>
      </c>
      <c r="H11" s="27" t="s">
        <v>82</v>
      </c>
      <c r="I11" s="27" t="s">
        <v>76</v>
      </c>
      <c r="J11" s="23" t="s">
        <v>10</v>
      </c>
      <c r="K11" s="23" t="s">
        <v>8</v>
      </c>
      <c r="L11" s="23" t="s">
        <v>7</v>
      </c>
      <c r="M11" s="23" t="s">
        <v>8</v>
      </c>
      <c r="N11" s="23" t="s">
        <v>11</v>
      </c>
      <c r="O11" s="21" t="s">
        <v>8</v>
      </c>
      <c r="P11" s="23" t="s">
        <v>7</v>
      </c>
      <c r="Q11" s="22" t="s">
        <v>9</v>
      </c>
      <c r="R11" s="23">
        <v>6</v>
      </c>
      <c r="S11" s="30"/>
      <c r="T11" s="30"/>
      <c r="U11" s="30"/>
      <c r="V11" s="30"/>
    </row>
    <row r="12" spans="1:25" ht="14.45" customHeight="1" x14ac:dyDescent="0.25">
      <c r="A12" s="22" t="s">
        <v>43</v>
      </c>
      <c r="B12" s="22" t="s">
        <v>86</v>
      </c>
      <c r="C12" s="22" t="s">
        <v>68</v>
      </c>
      <c r="D12" s="22" t="s">
        <v>60</v>
      </c>
      <c r="E12" s="31">
        <v>6050557.8600000003</v>
      </c>
      <c r="F12" s="21">
        <v>2000</v>
      </c>
      <c r="G12" s="27" t="s">
        <v>47</v>
      </c>
      <c r="H12" s="22" t="s">
        <v>90</v>
      </c>
      <c r="I12" s="27" t="s">
        <v>75</v>
      </c>
      <c r="J12" s="23" t="s">
        <v>10</v>
      </c>
      <c r="K12" s="23" t="s">
        <v>8</v>
      </c>
      <c r="L12" s="23" t="s">
        <v>8</v>
      </c>
      <c r="M12" s="23" t="s">
        <v>7</v>
      </c>
      <c r="N12" s="23" t="s">
        <v>41</v>
      </c>
      <c r="O12" s="21" t="s">
        <v>8</v>
      </c>
      <c r="P12" s="23" t="s">
        <v>7</v>
      </c>
      <c r="Q12" s="22" t="s">
        <v>9</v>
      </c>
      <c r="R12" s="23">
        <v>7</v>
      </c>
      <c r="S12" s="30"/>
      <c r="T12" s="30"/>
      <c r="U12" s="30"/>
      <c r="V12" s="30"/>
    </row>
    <row r="13" spans="1:25" ht="14.45" customHeight="1" x14ac:dyDescent="0.25">
      <c r="A13" s="22" t="s">
        <v>95</v>
      </c>
      <c r="B13" s="22" t="s">
        <v>86</v>
      </c>
      <c r="C13" s="22" t="s">
        <v>69</v>
      </c>
      <c r="D13" s="22" t="s">
        <v>60</v>
      </c>
      <c r="E13" s="31">
        <v>1013978</v>
      </c>
      <c r="F13" s="21">
        <v>500</v>
      </c>
      <c r="G13" s="27" t="s">
        <v>50</v>
      </c>
      <c r="H13" s="27" t="s">
        <v>84</v>
      </c>
      <c r="I13" s="28" t="s">
        <v>70</v>
      </c>
      <c r="J13" s="23" t="s">
        <v>6</v>
      </c>
      <c r="K13" s="23" t="s">
        <v>8</v>
      </c>
      <c r="L13" s="23" t="s">
        <v>8</v>
      </c>
      <c r="M13" s="23" t="s">
        <v>8</v>
      </c>
      <c r="N13" s="23" t="s">
        <v>41</v>
      </c>
      <c r="O13" s="21" t="s">
        <v>7</v>
      </c>
      <c r="P13" s="23" t="s">
        <v>8</v>
      </c>
      <c r="Q13" s="22" t="s">
        <v>9</v>
      </c>
      <c r="R13" s="23">
        <v>8</v>
      </c>
      <c r="S13" s="30"/>
      <c r="T13" s="30"/>
      <c r="U13" s="30"/>
      <c r="V13" s="30"/>
    </row>
    <row r="14" spans="1:25" ht="14.45" customHeight="1" x14ac:dyDescent="0.25">
      <c r="A14" s="22" t="s">
        <v>39</v>
      </c>
      <c r="B14" s="22" t="s">
        <v>86</v>
      </c>
      <c r="C14" s="22" t="s">
        <v>67</v>
      </c>
      <c r="D14" s="22" t="s">
        <v>60</v>
      </c>
      <c r="E14" s="31">
        <v>4793200.59</v>
      </c>
      <c r="F14" s="21">
        <v>2000</v>
      </c>
      <c r="G14" s="27" t="s">
        <v>47</v>
      </c>
      <c r="H14" s="27" t="s">
        <v>83</v>
      </c>
      <c r="I14" s="27" t="s">
        <v>77</v>
      </c>
      <c r="J14" s="23" t="s">
        <v>10</v>
      </c>
      <c r="K14" s="23" t="s">
        <v>8</v>
      </c>
      <c r="L14" s="23" t="s">
        <v>8</v>
      </c>
      <c r="M14" s="23" t="s">
        <v>8</v>
      </c>
      <c r="N14" s="25" t="s">
        <v>11</v>
      </c>
      <c r="O14" s="21" t="s">
        <v>8</v>
      </c>
      <c r="P14" s="23" t="s">
        <v>7</v>
      </c>
      <c r="Q14" s="22" t="s">
        <v>9</v>
      </c>
      <c r="R14" s="23">
        <v>9</v>
      </c>
      <c r="S14" s="30"/>
      <c r="T14" s="30"/>
      <c r="U14" s="30"/>
      <c r="V14" s="30"/>
    </row>
    <row r="15" spans="1:25" ht="14.45" customHeight="1" x14ac:dyDescent="0.25">
      <c r="R15" s="30"/>
      <c r="S15" s="30"/>
      <c r="T15" s="30"/>
      <c r="U15" s="30"/>
    </row>
    <row r="16" spans="1:25" ht="14.45" customHeight="1" x14ac:dyDescent="0.25">
      <c r="R16" s="30"/>
      <c r="S16" s="30"/>
      <c r="T16" s="30"/>
      <c r="U16" s="30"/>
    </row>
    <row r="17" spans="1:25" ht="33" customHeight="1" x14ac:dyDescent="0.25">
      <c r="A17" s="34" t="s">
        <v>92</v>
      </c>
      <c r="B17" s="34"/>
      <c r="C17" s="34"/>
      <c r="D17" s="34"/>
      <c r="E17" s="34"/>
      <c r="F17" s="34"/>
      <c r="G17" s="34"/>
      <c r="H17" s="34"/>
      <c r="I17" s="34"/>
      <c r="J17" s="34"/>
      <c r="K17" s="34"/>
      <c r="R17" s="30"/>
      <c r="S17" s="30"/>
      <c r="T17" s="30"/>
      <c r="U17" s="30"/>
    </row>
    <row r="18" spans="1:25" ht="14.45" customHeight="1" x14ac:dyDescent="0.25">
      <c r="A18" s="34" t="s">
        <v>93</v>
      </c>
      <c r="B18" s="34"/>
      <c r="C18" s="34"/>
      <c r="D18" s="34"/>
      <c r="E18" s="34"/>
      <c r="F18" s="34"/>
      <c r="G18" s="34"/>
      <c r="H18" s="34"/>
      <c r="I18" s="34"/>
      <c r="J18" s="34"/>
      <c r="K18" s="34"/>
      <c r="L18" s="34"/>
      <c r="M18" s="34"/>
      <c r="N18" s="34"/>
      <c r="O18" s="34"/>
      <c r="P18" s="34"/>
      <c r="Q18" s="34"/>
      <c r="R18" s="30"/>
      <c r="S18" s="30"/>
      <c r="T18" s="30"/>
      <c r="U18" s="30"/>
      <c r="V18" s="30"/>
      <c r="W18" s="30"/>
      <c r="X18" s="30"/>
      <c r="Y18" s="30"/>
    </row>
    <row r="19" spans="1:25" ht="14.45" customHeight="1" x14ac:dyDescent="0.25">
      <c r="A19" s="29" t="s">
        <v>94</v>
      </c>
    </row>
    <row r="20" spans="1:25" ht="19.5" customHeight="1" x14ac:dyDescent="0.25">
      <c r="A20" s="29"/>
    </row>
    <row r="21" spans="1:25" ht="36.75" customHeight="1" x14ac:dyDescent="0.25"/>
    <row r="22" spans="1:25" ht="14.45" customHeight="1" x14ac:dyDescent="0.25"/>
    <row r="23" spans="1:25" ht="14.45" customHeight="1" x14ac:dyDescent="0.25"/>
    <row r="24" spans="1:25" ht="14.45" customHeight="1" x14ac:dyDescent="0.25"/>
    <row r="25" spans="1:25" ht="14.45" customHeight="1" x14ac:dyDescent="0.25"/>
    <row r="26" spans="1:25" ht="14.45" customHeight="1" x14ac:dyDescent="0.25"/>
    <row r="27" spans="1:25" ht="14.45" customHeight="1" x14ac:dyDescent="0.25"/>
    <row r="28" spans="1:25" ht="14.45" customHeight="1" x14ac:dyDescent="0.25"/>
    <row r="29" spans="1:25" ht="72" customHeight="1" x14ac:dyDescent="0.25"/>
    <row r="30" spans="1:25" ht="14.45" customHeight="1" x14ac:dyDescent="0.25"/>
    <row r="31" spans="1:25" ht="14.45" customHeight="1" x14ac:dyDescent="0.25"/>
  </sheetData>
  <mergeCells count="5">
    <mergeCell ref="A2:Q2"/>
    <mergeCell ref="A4:Q4"/>
    <mergeCell ref="A18:Q18"/>
    <mergeCell ref="A3:Q3"/>
    <mergeCell ref="A17:K17"/>
  </mergeCells>
  <pageMargins left="0.7" right="0.7" top="0.75" bottom="0.75" header="0.3" footer="0.3"/>
  <pageSetup orientation="portrait" horizontalDpi="1200" verticalDpi="1200"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51CE5-0A25-4FF5-A6A3-AB5C71C38B65}">
  <dimension ref="A1:X8"/>
  <sheetViews>
    <sheetView showGridLines="0" topLeftCell="P1" workbookViewId="0">
      <selection activeCell="T1" sqref="T1:T1048576"/>
    </sheetView>
  </sheetViews>
  <sheetFormatPr defaultRowHeight="15" x14ac:dyDescent="0.25"/>
  <cols>
    <col min="6" max="6" width="12.28515625" customWidth="1"/>
    <col min="20" max="20" width="15.140625" customWidth="1"/>
    <col min="21" max="21" width="6.85546875" style="8" customWidth="1"/>
    <col min="22" max="22" width="13.5703125" customWidth="1"/>
    <col min="23" max="23" width="14.42578125" customWidth="1"/>
    <col min="24" max="24" width="10.85546875" customWidth="1"/>
  </cols>
  <sheetData>
    <row r="1" spans="1:24" ht="75" x14ac:dyDescent="0.25">
      <c r="A1" s="14" t="s">
        <v>0</v>
      </c>
      <c r="B1" s="15" t="s">
        <v>5</v>
      </c>
      <c r="C1" s="15" t="s">
        <v>30</v>
      </c>
      <c r="D1" s="15" t="s">
        <v>1</v>
      </c>
      <c r="E1" s="15" t="s">
        <v>32</v>
      </c>
      <c r="F1" s="15" t="s">
        <v>22</v>
      </c>
      <c r="G1" s="15" t="s">
        <v>2</v>
      </c>
      <c r="H1" s="15" t="s">
        <v>14</v>
      </c>
      <c r="I1" s="15" t="s">
        <v>33</v>
      </c>
      <c r="J1" s="15" t="s">
        <v>25</v>
      </c>
      <c r="K1" s="15" t="s">
        <v>26</v>
      </c>
      <c r="L1" s="15" t="s">
        <v>27</v>
      </c>
      <c r="M1" s="15" t="s">
        <v>34</v>
      </c>
      <c r="N1" s="15" t="s">
        <v>3</v>
      </c>
      <c r="O1" s="15" t="s">
        <v>28</v>
      </c>
      <c r="P1" s="15" t="s">
        <v>35</v>
      </c>
      <c r="Q1" s="15" t="s">
        <v>29</v>
      </c>
      <c r="R1" s="15" t="s">
        <v>4</v>
      </c>
      <c r="S1" s="15" t="s">
        <v>31</v>
      </c>
      <c r="T1" s="16" t="s">
        <v>36</v>
      </c>
      <c r="V1" s="7" t="s">
        <v>21</v>
      </c>
      <c r="W1" s="2" t="s">
        <v>20</v>
      </c>
      <c r="X1" s="9" t="s">
        <v>19</v>
      </c>
    </row>
    <row r="2" spans="1:24" ht="30" x14ac:dyDescent="0.25">
      <c r="A2" s="10" t="s">
        <v>12</v>
      </c>
      <c r="B2" s="11" t="s">
        <v>9</v>
      </c>
      <c r="C2" s="11">
        <v>5808540</v>
      </c>
      <c r="D2" s="11">
        <v>1850</v>
      </c>
      <c r="E2" s="11" t="s">
        <v>17</v>
      </c>
      <c r="F2" s="11">
        <v>0</v>
      </c>
      <c r="G2" s="11" t="s">
        <v>10</v>
      </c>
      <c r="H2" s="11" t="s">
        <v>15</v>
      </c>
      <c r="I2" s="12">
        <v>2</v>
      </c>
      <c r="J2" s="11" t="s">
        <v>7</v>
      </c>
      <c r="K2" s="11">
        <v>1</v>
      </c>
      <c r="L2" s="11" t="s">
        <v>7</v>
      </c>
      <c r="M2" s="11">
        <v>1</v>
      </c>
      <c r="N2" s="11" t="s">
        <v>8</v>
      </c>
      <c r="O2" s="11">
        <v>0</v>
      </c>
      <c r="P2" s="11" t="s">
        <v>8</v>
      </c>
      <c r="Q2" s="11">
        <v>0</v>
      </c>
      <c r="R2" s="11" t="s">
        <v>11</v>
      </c>
      <c r="S2" s="11">
        <v>1</v>
      </c>
      <c r="T2" s="13">
        <v>4</v>
      </c>
      <c r="V2" s="3" t="s">
        <v>15</v>
      </c>
      <c r="W2" s="4">
        <f>SUMIF(H:H,"A",C:C)</f>
        <v>5808540</v>
      </c>
      <c r="X2" s="17">
        <f>Total_Incentives!$W2/W6</f>
        <v>0.45510839332886943</v>
      </c>
    </row>
    <row r="3" spans="1:24" ht="30" x14ac:dyDescent="0.25">
      <c r="A3" s="10" t="s">
        <v>13</v>
      </c>
      <c r="B3" s="11" t="s">
        <v>9</v>
      </c>
      <c r="C3" s="11">
        <v>6954441.4900000002</v>
      </c>
      <c r="D3" s="11">
        <v>2000</v>
      </c>
      <c r="E3" s="11" t="s">
        <v>17</v>
      </c>
      <c r="F3" s="11">
        <v>0</v>
      </c>
      <c r="G3" s="11" t="s">
        <v>6</v>
      </c>
      <c r="H3" s="11" t="s">
        <v>16</v>
      </c>
      <c r="I3" s="12">
        <v>0.5</v>
      </c>
      <c r="J3" s="11" t="s">
        <v>7</v>
      </c>
      <c r="K3" s="11">
        <v>1</v>
      </c>
      <c r="L3" s="11" t="s">
        <v>7</v>
      </c>
      <c r="M3" s="11">
        <v>1</v>
      </c>
      <c r="N3" s="11" t="s">
        <v>8</v>
      </c>
      <c r="O3" s="11">
        <v>0</v>
      </c>
      <c r="P3" s="11" t="s">
        <v>8</v>
      </c>
      <c r="Q3" s="11">
        <v>0</v>
      </c>
      <c r="R3" s="11" t="s">
        <v>11</v>
      </c>
      <c r="S3" s="11">
        <v>1</v>
      </c>
      <c r="T3" s="12">
        <v>2.5</v>
      </c>
      <c r="V3" s="3" t="s">
        <v>16</v>
      </c>
      <c r="W3" s="4">
        <f>SUMIF(H:H,"B",C:C)</f>
        <v>6954441.4900000002</v>
      </c>
      <c r="X3" s="17">
        <f>Total_Incentives!$W3/W6</f>
        <v>0.54489160667113057</v>
      </c>
    </row>
    <row r="4" spans="1:24" x14ac:dyDescent="0.25">
      <c r="V4" s="3" t="s">
        <v>17</v>
      </c>
      <c r="W4" s="4">
        <f>SUM(C:C)</f>
        <v>12762981.49</v>
      </c>
      <c r="X4" s="17">
        <f>Total_Incentives!$W4/W6</f>
        <v>1</v>
      </c>
    </row>
    <row r="5" spans="1:24" x14ac:dyDescent="0.25">
      <c r="V5" s="3" t="s">
        <v>18</v>
      </c>
      <c r="W5" s="4">
        <f>SUMIF(C:C,"&lt;=250",F:F)</f>
        <v>0</v>
      </c>
      <c r="X5" s="17"/>
    </row>
    <row r="6" spans="1:24" x14ac:dyDescent="0.25">
      <c r="V6" s="5" t="s">
        <v>23</v>
      </c>
      <c r="W6" s="6">
        <f>SUM(W2:W3)</f>
        <v>12762981.49</v>
      </c>
      <c r="X6" s="18"/>
    </row>
    <row r="7" spans="1:24" x14ac:dyDescent="0.25">
      <c r="X7" s="8"/>
    </row>
    <row r="8" spans="1:24" x14ac:dyDescent="0.25">
      <c r="V8" t="s">
        <v>24</v>
      </c>
      <c r="W8" s="1">
        <f>12500000-W6</f>
        <v>-262981.49000000022</v>
      </c>
      <c r="X8" s="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6E55A311CE7F04686E2C00C63FEEB98" ma:contentTypeVersion="13" ma:contentTypeDescription="Create a new document." ma:contentTypeScope="" ma:versionID="8c7bdea79174804f13de7c9fbff91fef">
  <xsd:schema xmlns:xsd="http://www.w3.org/2001/XMLSchema" xmlns:xs="http://www.w3.org/2001/XMLSchema" xmlns:p="http://schemas.microsoft.com/office/2006/metadata/properties" xmlns:ns3="babf9b5b-49fb-4a3d-9eb1-9e6b5edd58f7" xmlns:ns4="13fcd1a0-f6fa-4343-90b6-c873cb810e1a" targetNamespace="http://schemas.microsoft.com/office/2006/metadata/properties" ma:root="true" ma:fieldsID="2d9ae0bbcfb432fe56686da9ce86fdd8" ns3:_="" ns4:_="">
    <xsd:import namespace="babf9b5b-49fb-4a3d-9eb1-9e6b5edd58f7"/>
    <xsd:import namespace="13fcd1a0-f6fa-4343-90b6-c873cb810e1a"/>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bf9b5b-49fb-4a3d-9eb1-9e6b5edd58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3fcd1a0-f6fa-4343-90b6-c873cb810e1a"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95FA9C7-A9D3-45A5-8364-A06F9FED27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bf9b5b-49fb-4a3d-9eb1-9e6b5edd58f7"/>
    <ds:schemaRef ds:uri="13fcd1a0-f6fa-4343-90b6-c873cb810e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F9F826E-23AF-457B-830B-65DBDFA4189B}">
  <ds:schemaRefs>
    <ds:schemaRef ds:uri="http://schemas.microsoft.com/sharepoint/v3/contenttype/forms"/>
  </ds:schemaRefs>
</ds:datastoreItem>
</file>

<file path=customXml/itemProps3.xml><?xml version="1.0" encoding="utf-8"?>
<ds:datastoreItem xmlns:ds="http://schemas.openxmlformats.org/officeDocument/2006/customXml" ds:itemID="{0846C02D-8868-4D0F-B13B-1F6B040CEB66}">
  <ds:schemaRefs>
    <ds:schemaRef ds:uri="babf9b5b-49fb-4a3d-9eb1-9e6b5edd58f7"/>
    <ds:schemaRef ds:uri="http://schemas.openxmlformats.org/package/2006/metadata/core-properties"/>
    <ds:schemaRef ds:uri="http://schemas.microsoft.com/office/2006/documentManagement/types"/>
    <ds:schemaRef ds:uri="http://www.w3.org/XML/1998/namespace"/>
    <ds:schemaRef ds:uri="http://purl.org/dc/dcmitype/"/>
    <ds:schemaRef ds:uri="http://purl.org/dc/elements/1.1/"/>
    <ds:schemaRef ds:uri="http://schemas.microsoft.com/office/2006/metadata/properties"/>
    <ds:schemaRef ds:uri="http://purl.org/dc/terms/"/>
    <ds:schemaRef ds:uri="http://schemas.microsoft.com/office/infopath/2007/PartnerControls"/>
    <ds:schemaRef ds:uri="13fcd1a0-f6fa-4343-90b6-c873cb810e1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General Waitlist</vt:lpstr>
      <vt:lpstr>Total_Incentives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Deborah Philbrick</dc:creator>
  <cp:lastModifiedBy>Hannah Magnuson</cp:lastModifiedBy>
  <cp:lastPrinted>2019-08-06T15:44:47Z</cp:lastPrinted>
  <dcterms:created xsi:type="dcterms:W3CDTF">2019-08-02T20:37:48Z</dcterms:created>
  <dcterms:modified xsi:type="dcterms:W3CDTF">2020-12-18T22:36:54Z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0x01010086E55A311CE7F04686E2C00C63FEEB98</vt:lpwstr>
  </property>
</Properties>
</file>