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Post-Project Selection\LICS\"/>
    </mc:Choice>
  </mc:AlternateContent>
  <xr:revisionPtr revIDLastSave="0" documentId="13_ncr:1_{E864404B-AF09-4EEE-9C88-79E6D28356FE}" xr6:coauthVersionLast="45" xr6:coauthVersionMax="45" xr10:uidLastSave="{00000000-0000-0000-0000-000000000000}"/>
  <bookViews>
    <workbookView xWindow="19090" yWindow="-110" windowWidth="19420" windowHeight="10420" xr2:uid="{00000000-000D-0000-FFFF-FFFF00000000}"/>
  </bookViews>
  <sheets>
    <sheet name="Selected Projects" sheetId="1"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<sst xmlns="http://schemas.openxmlformats.org/spreadsheetml/2006/main" count="117" uniqueCount="73">
  <si>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</si>
  <si>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</si>
  <si>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</si>
  <si>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</si>
  <si>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</si>
  <si>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</si>
  <si>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</si>
  <si>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</si>
  <si>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</si>
  <si>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</si>
  <si>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</si>
  <si>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</si>
  <si>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</si>
  <si>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</si>
  <si>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</si>
  <si>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</si>
  <si>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</si>
  <si>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</si>
  <si>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</si>
  <si>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</si>
  <si>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</si>
  <si>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</si>
  <si>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</si>
  <si>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</si>
  <si>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</si>
  <si>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</si>
  <si>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</si>
  <si>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</si>
  <si>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</si>
  <si>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</si>
  <si>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</si>
  <si>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</si>
  <si>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</si>
  <si>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</si>
  <si>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</si>
  <si>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</si>
  <si>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</si>
  <si>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</si>
  <si>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Non-profit</t>
  </si>
  <si>
    <t>P-2724 - PY3</t>
  </si>
  <si>
    <t>P-2838 - PY3</t>
  </si>
  <si>
    <t>P-2841 - PY3</t>
  </si>
  <si>
    <t>&gt;1,000</t>
  </si>
  <si>
    <t>Size Category (AC kW)</t>
  </si>
  <si>
    <t>&gt;500 &lt;=1,000</t>
  </si>
  <si>
    <t>Anchor Type: Project Host (Yes or No)</t>
  </si>
  <si>
    <t>Anchor Type: Critical Service Provider (Yes or No)</t>
  </si>
  <si>
    <t xml:space="preserve">Environmental Justice Community </t>
  </si>
  <si>
    <t>Low-Income Census Tract</t>
  </si>
  <si>
    <t>Anchor Type: Non-Profit/ Public Facility</t>
  </si>
  <si>
    <t>RERF</t>
  </si>
  <si>
    <t>Program Year 2020-2021 Projects: Low-Income Community Solar Sub-Program</t>
  </si>
  <si>
    <t>Selection Stage</t>
  </si>
  <si>
    <t>Approved Vendor</t>
  </si>
  <si>
    <t>Funding Source</t>
  </si>
  <si>
    <t xml:space="preserve">Part 1 Eligible Project Size (AC kW) </t>
  </si>
  <si>
    <t>Project City</t>
  </si>
  <si>
    <t>Trajectory Solar IL, LLC</t>
  </si>
  <si>
    <t>Promethean Solar</t>
  </si>
  <si>
    <t>Kankakee</t>
  </si>
  <si>
    <t>Cahokia</t>
  </si>
  <si>
    <t>6702 Bond Ave.</t>
  </si>
  <si>
    <t>Part I Eligible Contracted REC Value ($)</t>
  </si>
  <si>
    <t>Selected Projects</t>
  </si>
  <si>
    <t>41.0897N, -87.8899W</t>
  </si>
  <si>
    <t>Project Location (Address or Coordinates)</t>
  </si>
  <si>
    <t>*After Project Selection, a data entry error was discovered in the price of the Ameren Community Solar Adder value used in initial calculations for projects located in Ameren territory. This error did not affect the selection of projects.  The corrected Batch Project Value for project P-2841-PY3 is $3,027,713.31. The corrected Batch Project Values for affected waitlisted projects can be found in the updated tables of waitlisted projects.</t>
  </si>
  <si>
    <t>**The Minority/Women-owned Business Enterprise (MWBE) designation includes both Approved Vendors that are themselves a MWBE as well as Approved Vendors that have made a commitment to subcontracting with a MWBE for their given project.</t>
  </si>
  <si>
    <t xml:space="preserve">Minority/Women - Owned Business Enterprise** </t>
  </si>
  <si>
    <t>*****Pending projects have incentive values greater than the remaining annual sub-program budget available. The Approved Vendors for these projects may choose to reduce the project size, build the originally planned project but accept the reduced payment in exchange for RECs from a portion of the total array, or forgo ILSFA REC incentives.</t>
  </si>
  <si>
    <t>Utility/Pending**</t>
  </si>
  <si>
    <t>RERF/Pending**</t>
  </si>
  <si>
    <t>Last Updated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</si>
</sst>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rgb="FF5062E5"/>
        <bgColor theme="7"/>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13" fillId="35" borderId="22" xfId="0"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xf numFmtId="0" fontId="0" fillId="0" borderId="0" xfId="0" applyBorder="1"/>
    <xf numFmtId="44" fontId="18" fillId="0" borderId="23" xfId="42" applyFont="1" applyFill="1" applyBorder="1" applyAlignment="1">
      <alignment horizontal="center" vertical="center" wrapText="1"/>
    </xf>
    <xf numFmtId="8" fontId="18" fillId="0" borderId="23" xfId="42"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0" xfId="0" applyFont="1" applyAlignment="1">
      <alignment horizontal="left" vertical="top" wrapText="1"/>
    </xf>
    <xf numFmtId="0" fontId="19" fillId="0" borderId="0" xfId="0" applyFont="1" applyBorder="1" applyAlignment="1">
      <alignment horizontal="center" vertical="center"/>
    </xf>
    <xf numFmtId="0" fontId="18" fillId="0" borderId="0" xfId="0" applyFont="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2">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5062E5"/>
      <color rgb="FF1C2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307975</xdr:rowOff>
        </xdr:from>
        <xdr:to>
          <xdr:col>0</xdr:col>
          <xdr:colOff>733425</xdr:colOff>
          <xdr:row>4</xdr:row>
          <xdr:rowOff>68262</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307975</xdr:rowOff>
        </xdr:from>
        <xdr:to>
          <xdr:col>0</xdr:col>
          <xdr:colOff>733425</xdr:colOff>
          <xdr:row>4</xdr:row>
          <xdr:rowOff>68262</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xdr:row>
          <xdr:rowOff>307975</xdr:rowOff>
        </xdr:from>
        <xdr:to>
          <xdr:col>1</xdr:col>
          <xdr:colOff>312737</xdr:colOff>
          <xdr:row>4</xdr:row>
          <xdr:rowOff>68262</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167482</xdr:colOff>
      <xdr:row>0</xdr:row>
      <xdr:rowOff>157162</xdr:rowOff>
    </xdr:from>
    <xdr:to>
      <xdr:col>2</xdr:col>
      <xdr:colOff>661988</xdr:colOff>
      <xdr:row>1</xdr:row>
      <xdr:rowOff>2691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82" y="157162"/>
          <a:ext cx="2532062" cy="4789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F7621F-E5B4-4319-BC85-4F773FD65753}" name="Table8" displayName="Table8" ref="A5:Q8" totalsRowShown="0" headerRowDxfId="21" dataDxfId="19" headerRowBorderDxfId="20" tableBorderDxfId="18" totalsRowBorderDxfId="17">
  <tableColumns count="17">
    <tableColumn id="1" xr3:uid="{B8748191-6259-4E9C-B7D6-814D8A889729}" name="Project Id" dataDxfId="16"/>
    <tableColumn id="15" xr3:uid="{60F1C4B1-44C5-46B3-9C18-5FE4E0D24167}" name="Selection Stage" dataDxfId="15"/>
    <tableColumn id="16" xr3:uid="{22FD2121-AF07-4CEE-8758-8678A0648D91}" name="Approved Vendor" dataDxfId="14"/>
    <tableColumn id="17" xr3:uid="{7B9BF5EC-A9FE-4B47-B058-3ED77010F159}" name="Funding Source" dataDxfId="13"/>
    <tableColumn id="25" xr3:uid="{F64F3F0C-DB52-4B46-86D5-6ADC09D45CC0}" name="Part I Eligible Contracted REC Value ($)" dataDxfId="12" dataCellStyle="Currency"/>
    <tableColumn id="3" xr3:uid="{B9B594B9-9A24-4FD2-9A98-127F06C5B712}" name="Part 1 Eligible Project Size (AC kW) " dataDxfId="11"/>
    <tableColumn id="10" xr3:uid="{9DCF5C31-4143-4030-B543-E7C8E31C04BD}" name="Size Category (AC kW)" dataDxfId="10"/>
    <tableColumn id="9" xr3:uid="{AEC649DB-E66D-4FEE-97D6-DBC3A58AB4BF}" name="Project Location (Address or Coordinates)" dataDxfId="9"/>
    <tableColumn id="37" xr3:uid="{1E729C5A-77FC-4EEB-BC76-3C64CB00FF1C}" name="Project City" dataDxfId="8"/>
    <tableColumn id="12" xr3:uid="{B10014C5-4C2E-4075-8578-ABFBA638F582}" name="Utility Territory" dataDxfId="7"/>
    <tableColumn id="26" xr3:uid="{A0511E76-1FA9-4235-8EC2-5CE19E2F08E7}" name="Environmental Justice Community " dataDxfId="6"/>
    <tableColumn id="8" xr3:uid="{C3AC1561-D8B7-4DDC-9EEF-55756C00D0FC}" name="Low-Income Census Tract" dataDxfId="5"/>
    <tableColumn id="13" xr3:uid="{A55F0575-C7C7-4852-8AEB-7C76ED74AFB6}" name="Minority/Women - Owned Business Enterprise** " dataDxfId="4"/>
    <tableColumn id="33" xr3:uid="{50115879-3E7E-4099-BBD7-45398DB92107}" name="Anchor Type: Non-Profit/ Public Facility" dataDxfId="3"/>
    <tableColumn id="34" xr3:uid="{9665407F-9EF7-4876-A089-0F3E284275BE}" name="Anchor Type: Project Host (Yes or No)" dataDxfId="2"/>
    <tableColumn id="35" xr3:uid="{A680EDB5-10B9-4455-905E-0C138158F752}" name="Anchor Type: Critical Service Provider (Yes or No)" dataDxfId="1"/>
    <tableColumn id="36" xr3:uid="{A1228EDF-2680-4DF3-9214-FE6FB9F23AEB}" name="Type of Project"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2"/>
  <sheetViews>
    <sheetView showGridLines="0" tabSelected="1" zoomScale="80" zoomScaleNormal="80" workbookViewId="0">
      <selection activeCell="E5" sqref="E5"/>
    </sheetView>
  </sheetViews>
  <sheetFormatPr defaultRowHeight="15" x14ac:dyDescent="0.25"/>
  <cols>
    <col min="1" max="1" width="15.5703125" customWidth="1"/>
    <col min="2" max="2" width="13.5703125" customWidth="1"/>
    <col min="3" max="3" width="27.7109375" customWidth="1"/>
    <col min="4" max="4" width="17.7109375" customWidth="1"/>
    <col min="5" max="5" width="14.7109375" customWidth="1"/>
    <col min="6" max="6" width="12.28515625" customWidth="1"/>
    <col min="7" max="7" width="17.28515625" customWidth="1"/>
    <col min="8" max="8" width="33.7109375" customWidth="1"/>
    <col min="9" max="9" width="15" customWidth="1"/>
    <col min="10" max="10" width="9.140625" customWidth="1"/>
    <col min="11" max="11" width="14" customWidth="1"/>
    <col min="12" max="12" width="9.7109375" customWidth="1"/>
    <col min="13" max="13" width="16.85546875" customWidth="1"/>
    <col min="14" max="14" width="16.28515625" style="19" customWidth="1"/>
    <col min="15" max="15" width="13.28515625" style="19" customWidth="1"/>
    <col min="16" max="16" width="12.42578125" customWidth="1"/>
    <col min="17" max="17" width="19.5703125" customWidth="1"/>
  </cols>
  <sheetData>
    <row r="1" spans="1:25" ht="50.45" customHeight="1" x14ac:dyDescent="0.25">
      <c r="R1" s="27"/>
      <c r="S1" s="27"/>
      <c r="T1" s="27"/>
      <c r="U1" s="27"/>
      <c r="V1" s="27"/>
      <c r="W1" s="27"/>
      <c r="X1" s="27"/>
      <c r="Y1" s="27"/>
    </row>
    <row r="2" spans="1:25" s="19" customFormat="1" ht="50.45" customHeight="1" x14ac:dyDescent="0.25">
      <c r="A2" s="32" t="s">
        <v>51</v>
      </c>
      <c r="B2" s="32"/>
      <c r="C2" s="32"/>
      <c r="D2" s="32"/>
      <c r="E2" s="32"/>
      <c r="F2" s="32"/>
      <c r="G2" s="32"/>
      <c r="H2" s="32"/>
      <c r="I2" s="32"/>
      <c r="J2" s="32"/>
      <c r="K2" s="32"/>
      <c r="L2" s="32"/>
      <c r="M2" s="32"/>
      <c r="N2" s="32"/>
      <c r="O2" s="32"/>
      <c r="P2" s="32"/>
      <c r="Q2" s="32"/>
      <c r="R2" s="27"/>
      <c r="S2" s="27"/>
      <c r="T2" s="27"/>
      <c r="U2" s="27"/>
      <c r="V2" s="27"/>
      <c r="W2" s="27"/>
      <c r="X2" s="27"/>
      <c r="Y2" s="27"/>
    </row>
    <row r="3" spans="1:25" s="19" customFormat="1" ht="39" customHeight="1" x14ac:dyDescent="0.25">
      <c r="A3" s="32" t="s">
        <v>63</v>
      </c>
      <c r="B3" s="32"/>
      <c r="C3" s="32"/>
      <c r="D3" s="32"/>
      <c r="E3" s="32"/>
      <c r="F3" s="32"/>
      <c r="G3" s="32"/>
      <c r="H3" s="32"/>
      <c r="I3" s="32"/>
      <c r="J3" s="32"/>
      <c r="K3" s="32"/>
      <c r="L3" s="32"/>
      <c r="M3" s="32"/>
      <c r="N3" s="32"/>
      <c r="O3" s="32"/>
      <c r="P3" s="32"/>
      <c r="Q3" s="32"/>
      <c r="R3" s="27"/>
      <c r="S3" s="27"/>
      <c r="T3" s="27"/>
      <c r="U3" s="27"/>
      <c r="V3" s="27"/>
      <c r="W3" s="27"/>
      <c r="X3" s="27"/>
      <c r="Y3" s="27"/>
    </row>
    <row r="4" spans="1:25" s="19" customFormat="1" ht="33" customHeight="1" x14ac:dyDescent="0.25">
      <c r="A4" s="32" t="s">
        <v>72</v>
      </c>
      <c r="B4" s="32"/>
      <c r="C4" s="32"/>
      <c r="D4" s="32"/>
      <c r="E4" s="32"/>
      <c r="F4" s="32"/>
      <c r="G4" s="32"/>
      <c r="H4" s="32"/>
      <c r="I4" s="32"/>
      <c r="J4" s="32"/>
      <c r="K4" s="32"/>
      <c r="L4" s="32"/>
      <c r="M4" s="32"/>
      <c r="N4" s="32"/>
      <c r="O4" s="32"/>
      <c r="P4" s="32"/>
      <c r="Q4" s="32"/>
      <c r="R4" s="27"/>
      <c r="S4" s="27"/>
      <c r="T4" s="27"/>
      <c r="U4" s="27"/>
      <c r="V4" s="27"/>
      <c r="W4" s="27"/>
      <c r="X4" s="27"/>
      <c r="Y4" s="27"/>
    </row>
    <row r="5" spans="1:25" ht="81" customHeight="1" x14ac:dyDescent="0.25">
      <c r="A5" s="20" t="s">
        <v>37</v>
      </c>
      <c r="B5" s="20" t="s">
        <v>52</v>
      </c>
      <c r="C5" s="20" t="s">
        <v>53</v>
      </c>
      <c r="D5" s="20" t="s">
        <v>54</v>
      </c>
      <c r="E5" s="20" t="s">
        <v>62</v>
      </c>
      <c r="F5" s="20" t="s">
        <v>55</v>
      </c>
      <c r="G5" s="20" t="s">
        <v>43</v>
      </c>
      <c r="H5" s="20" t="s">
        <v>65</v>
      </c>
      <c r="I5" s="20" t="s">
        <v>56</v>
      </c>
      <c r="J5" s="20" t="s">
        <v>2</v>
      </c>
      <c r="K5" s="20" t="s">
        <v>47</v>
      </c>
      <c r="L5" s="20" t="s">
        <v>48</v>
      </c>
      <c r="M5" s="20" t="s">
        <v>68</v>
      </c>
      <c r="N5" s="20" t="s">
        <v>49</v>
      </c>
      <c r="O5" s="20" t="s">
        <v>45</v>
      </c>
      <c r="P5" s="20" t="s">
        <v>46</v>
      </c>
      <c r="Q5" s="20" t="s">
        <v>5</v>
      </c>
      <c r="R5" s="27"/>
      <c r="S5" s="27"/>
      <c r="T5" s="27"/>
      <c r="U5" s="27"/>
    </row>
    <row r="6" spans="1:25" ht="14.45" customHeight="1" x14ac:dyDescent="0.25">
      <c r="A6" s="22" t="s">
        <v>40</v>
      </c>
      <c r="B6" s="22" t="s">
        <v>25</v>
      </c>
      <c r="C6" s="22" t="s">
        <v>57</v>
      </c>
      <c r="D6" s="22" t="s">
        <v>70</v>
      </c>
      <c r="E6" s="28">
        <v>6205727.6399999997</v>
      </c>
      <c r="F6" s="21">
        <v>2000</v>
      </c>
      <c r="G6" s="24" t="s">
        <v>42</v>
      </c>
      <c r="H6" s="22" t="s">
        <v>64</v>
      </c>
      <c r="I6" s="24" t="s">
        <v>59</v>
      </c>
      <c r="J6" s="23" t="s">
        <v>6</v>
      </c>
      <c r="K6" s="23" t="s">
        <v>7</v>
      </c>
      <c r="L6" s="23" t="s">
        <v>7</v>
      </c>
      <c r="M6" s="23" t="s">
        <v>7</v>
      </c>
      <c r="N6" s="23" t="s">
        <v>38</v>
      </c>
      <c r="O6" s="21" t="s">
        <v>8</v>
      </c>
      <c r="P6" s="23" t="s">
        <v>7</v>
      </c>
      <c r="Q6" s="22" t="s">
        <v>9</v>
      </c>
      <c r="R6" s="27"/>
      <c r="S6" s="27"/>
      <c r="T6" s="27"/>
      <c r="U6" s="27"/>
    </row>
    <row r="7" spans="1:25" ht="14.45" customHeight="1" x14ac:dyDescent="0.25">
      <c r="A7" s="22" t="s">
        <v>41</v>
      </c>
      <c r="B7" s="22" t="s">
        <v>27</v>
      </c>
      <c r="C7" s="30" t="s">
        <v>58</v>
      </c>
      <c r="D7" s="22" t="s">
        <v>50</v>
      </c>
      <c r="E7" s="29">
        <v>3027713.31</v>
      </c>
      <c r="F7" s="21">
        <v>1000</v>
      </c>
      <c r="G7" s="24" t="s">
        <v>44</v>
      </c>
      <c r="H7" s="25" t="s">
        <v>61</v>
      </c>
      <c r="I7" s="24" t="s">
        <v>60</v>
      </c>
      <c r="J7" s="23" t="s">
        <v>10</v>
      </c>
      <c r="K7" s="23" t="s">
        <v>7</v>
      </c>
      <c r="L7" s="23" t="s">
        <v>7</v>
      </c>
      <c r="M7" s="23" t="s">
        <v>8</v>
      </c>
      <c r="N7" s="23" t="s">
        <v>38</v>
      </c>
      <c r="O7" s="21" t="s">
        <v>7</v>
      </c>
      <c r="P7" s="23" t="s">
        <v>7</v>
      </c>
      <c r="Q7" s="22" t="s">
        <v>9</v>
      </c>
      <c r="R7" s="27"/>
      <c r="S7" s="27"/>
      <c r="T7" s="27"/>
      <c r="U7" s="27"/>
    </row>
    <row r="8" spans="1:25" ht="14.45" customHeight="1" x14ac:dyDescent="0.25">
      <c r="A8" s="22" t="s">
        <v>39</v>
      </c>
      <c r="B8" s="22" t="s">
        <v>27</v>
      </c>
      <c r="C8" s="22" t="s">
        <v>57</v>
      </c>
      <c r="D8" s="22" t="s">
        <v>71</v>
      </c>
      <c r="E8" s="28">
        <v>6165269.6699999999</v>
      </c>
      <c r="F8" s="21">
        <v>2000</v>
      </c>
      <c r="G8" s="24" t="s">
        <v>42</v>
      </c>
      <c r="H8" s="22" t="s">
        <v>64</v>
      </c>
      <c r="I8" s="24" t="s">
        <v>59</v>
      </c>
      <c r="J8" s="23" t="s">
        <v>6</v>
      </c>
      <c r="K8" s="23" t="s">
        <v>7</v>
      </c>
      <c r="L8" s="23" t="s">
        <v>7</v>
      </c>
      <c r="M8" s="23" t="s">
        <v>7</v>
      </c>
      <c r="N8" s="23" t="s">
        <v>38</v>
      </c>
      <c r="O8" s="21" t="s">
        <v>8</v>
      </c>
      <c r="P8" s="23" t="s">
        <v>7</v>
      </c>
      <c r="Q8" s="22" t="s">
        <v>9</v>
      </c>
      <c r="R8" s="27"/>
      <c r="S8" s="27"/>
      <c r="T8" s="27"/>
      <c r="U8" s="27"/>
    </row>
    <row r="9" spans="1:25" ht="14.45" customHeight="1" x14ac:dyDescent="0.25">
      <c r="R9" s="27"/>
      <c r="S9" s="27"/>
      <c r="T9" s="27"/>
      <c r="U9" s="27"/>
    </row>
    <row r="10" spans="1:25" ht="14.45" customHeight="1" x14ac:dyDescent="0.25">
      <c r="R10" s="27"/>
      <c r="S10" s="27"/>
      <c r="T10" s="27"/>
      <c r="U10" s="27"/>
    </row>
    <row r="11" spans="1:25" ht="28.5" customHeight="1" x14ac:dyDescent="0.25">
      <c r="A11" s="33" t="s">
        <v>66</v>
      </c>
      <c r="B11" s="33"/>
      <c r="C11" s="33"/>
      <c r="D11" s="33"/>
      <c r="E11" s="33"/>
      <c r="F11" s="33"/>
      <c r="G11" s="33"/>
      <c r="H11" s="33"/>
      <c r="I11" s="33"/>
      <c r="J11" s="33"/>
      <c r="K11" s="33"/>
      <c r="L11" s="33"/>
      <c r="M11" s="33"/>
      <c r="N11" s="33"/>
      <c r="O11" s="33"/>
      <c r="P11" s="33"/>
      <c r="Q11" s="33"/>
      <c r="R11" s="27"/>
      <c r="S11" s="27"/>
      <c r="T11" s="27"/>
      <c r="U11" s="27"/>
    </row>
    <row r="12" spans="1:25" ht="14.45" customHeight="1" x14ac:dyDescent="0.25">
      <c r="A12" s="31" t="s">
        <v>67</v>
      </c>
      <c r="B12" s="31"/>
      <c r="C12" s="31"/>
      <c r="D12" s="31"/>
      <c r="E12" s="31"/>
      <c r="F12" s="31"/>
      <c r="G12" s="31"/>
      <c r="H12" s="31"/>
      <c r="I12" s="31"/>
      <c r="J12" s="31"/>
      <c r="K12" s="31"/>
      <c r="L12" s="31"/>
      <c r="M12" s="31"/>
      <c r="N12" s="31"/>
      <c r="O12" s="31"/>
      <c r="P12" s="31"/>
      <c r="Q12" s="31"/>
      <c r="R12" s="27"/>
      <c r="S12" s="27"/>
      <c r="T12" s="27"/>
      <c r="U12" s="27"/>
    </row>
    <row r="13" spans="1:25" ht="39" customHeight="1" x14ac:dyDescent="0.25">
      <c r="A13" s="31" t="s">
        <v>69</v>
      </c>
      <c r="B13" s="31"/>
      <c r="C13" s="31"/>
      <c r="D13" s="31"/>
      <c r="E13" s="31"/>
      <c r="F13" s="31"/>
      <c r="G13" s="31"/>
      <c r="H13" s="31"/>
      <c r="I13" s="31"/>
      <c r="J13" s="31"/>
      <c r="K13" s="31"/>
      <c r="L13" s="31"/>
      <c r="M13" s="31"/>
      <c r="N13" s="31"/>
      <c r="O13" s="31"/>
      <c r="P13" s="31"/>
      <c r="Q13" s="31"/>
      <c r="R13" s="27"/>
      <c r="S13" s="27"/>
      <c r="T13" s="27"/>
      <c r="U13" s="27"/>
    </row>
    <row r="14" spans="1:25" ht="14.45" customHeight="1" x14ac:dyDescent="0.25">
      <c r="A14" s="26"/>
      <c r="R14" s="27"/>
      <c r="S14" s="27"/>
      <c r="T14" s="27"/>
      <c r="U14" s="27"/>
    </row>
    <row r="15" spans="1:25" ht="14.45" customHeight="1" x14ac:dyDescent="0.25">
      <c r="A15" s="26"/>
      <c r="R15" s="27"/>
      <c r="S15" s="27"/>
      <c r="T15" s="27"/>
      <c r="U15" s="27"/>
    </row>
    <row r="16" spans="1:25" ht="14.45" customHeight="1" x14ac:dyDescent="0.25">
      <c r="R16" s="27"/>
      <c r="S16" s="27"/>
      <c r="T16" s="27"/>
      <c r="U16" s="27"/>
    </row>
    <row r="17" spans="1:25" ht="14.45" customHeight="1" x14ac:dyDescent="0.25">
      <c r="R17" s="27"/>
      <c r="S17" s="27"/>
      <c r="T17" s="27"/>
      <c r="U17" s="27"/>
    </row>
    <row r="18" spans="1:25" ht="14.45" customHeight="1" x14ac:dyDescent="0.25">
      <c r="R18" s="27"/>
      <c r="S18" s="27"/>
      <c r="T18" s="27"/>
      <c r="U18" s="27"/>
      <c r="V18" s="27"/>
      <c r="W18" s="27"/>
      <c r="X18" s="27"/>
      <c r="Y18" s="27"/>
    </row>
    <row r="19" spans="1:25" ht="14.45" customHeight="1" x14ac:dyDescent="0.25">
      <c r="R19" s="19"/>
      <c r="S19" s="19"/>
      <c r="T19" s="19"/>
      <c r="U19" s="19"/>
      <c r="V19" s="19"/>
    </row>
    <row r="20" spans="1:25" ht="14.45" customHeight="1" x14ac:dyDescent="0.25">
      <c r="R20" s="19"/>
      <c r="S20" s="19"/>
      <c r="T20" s="19"/>
      <c r="U20" s="19"/>
      <c r="V20" s="19"/>
    </row>
    <row r="21" spans="1:25" ht="19.5" customHeight="1" x14ac:dyDescent="0.25">
      <c r="R21" s="19"/>
      <c r="S21" s="19"/>
      <c r="T21" s="19"/>
      <c r="U21" s="19"/>
      <c r="V21" s="19"/>
    </row>
    <row r="22" spans="1:25" s="19" customFormat="1" ht="36.75" customHeight="1" x14ac:dyDescent="0.25">
      <c r="A22"/>
      <c r="B22"/>
      <c r="C22"/>
      <c r="D22"/>
      <c r="E22"/>
      <c r="F22"/>
      <c r="G22"/>
      <c r="H22"/>
      <c r="I22"/>
      <c r="J22"/>
      <c r="K22"/>
      <c r="L22"/>
      <c r="M22"/>
      <c r="P22"/>
      <c r="Q22"/>
    </row>
    <row r="23" spans="1:25" ht="14.45" customHeight="1" x14ac:dyDescent="0.25">
      <c r="R23" s="19"/>
      <c r="S23" s="19"/>
      <c r="T23" s="19"/>
      <c r="U23" s="19"/>
      <c r="V23" s="19"/>
    </row>
    <row r="24" spans="1:25" ht="14.45" customHeight="1" x14ac:dyDescent="0.25">
      <c r="R24" s="19"/>
      <c r="S24" s="19"/>
      <c r="T24" s="19"/>
      <c r="U24" s="19"/>
      <c r="V24" s="19"/>
    </row>
    <row r="25" spans="1:25" ht="14.45" customHeight="1" x14ac:dyDescent="0.25">
      <c r="R25" s="19"/>
      <c r="S25" s="19"/>
      <c r="T25" s="19"/>
      <c r="U25" s="19"/>
      <c r="V25" s="19"/>
    </row>
    <row r="26" spans="1:25" ht="14.45" customHeight="1" x14ac:dyDescent="0.25">
      <c r="R26" s="19"/>
      <c r="S26" s="19"/>
      <c r="T26" s="19"/>
      <c r="U26" s="19"/>
      <c r="V26" s="19"/>
    </row>
    <row r="27" spans="1:25" ht="14.45" customHeight="1" x14ac:dyDescent="0.25">
      <c r="R27" s="19"/>
      <c r="S27" s="19"/>
      <c r="T27" s="19"/>
      <c r="U27" s="19"/>
      <c r="V27" s="19"/>
    </row>
    <row r="28" spans="1:25" ht="14.45" customHeight="1" x14ac:dyDescent="0.25"/>
    <row r="29" spans="1:25" ht="14.45" customHeight="1" x14ac:dyDescent="0.25"/>
    <row r="30" spans="1:25" ht="72" customHeight="1" x14ac:dyDescent="0.25"/>
    <row r="31" spans="1:25" ht="14.45" customHeight="1" x14ac:dyDescent="0.25"/>
    <row r="32" spans="1:25" ht="14.45" customHeight="1" x14ac:dyDescent="0.25"/>
  </sheetData>
  <mergeCells count="6">
    <mergeCell ref="A12:Q12"/>
    <mergeCell ref="A4:Q4"/>
    <mergeCell ref="A2:Q2"/>
    <mergeCell ref="A13:Q13"/>
    <mergeCell ref="A3:Q3"/>
    <mergeCell ref="A11:Q11"/>
  </mergeCells>
  <phoneticPr fontId="20" type="noConversion"/>
  <pageMargins left="0.75" right="0.75" top="1" bottom="1" header="0.5" footer="0.5"/>
  <pageSetup orientation="portrait" r:id="rId1"/>
  <drawing r:id="rId2"/>
  <legacyDrawing r:id="rId3"/>
  <controls>
    <mc:AlternateContent xmlns:mc="http://schemas.openxmlformats.org/markup-compatibility/2006">
      <mc:Choice Requires="x14">
        <control shapeId="1027" r:id="rId4" name="Control 3">
          <controlPr defaultSize="0" r:id="rId5">
            <anchor moveWithCells="1">
              <from>
                <xdr:col>0</xdr:col>
                <xdr:colOff>619125</xdr:colOff>
                <xdr:row>3</xdr:row>
                <xdr:rowOff>304800</xdr:rowOff>
              </from>
              <to>
                <xdr:col>1</xdr:col>
                <xdr:colOff>314325</xdr:colOff>
                <xdr:row>4</xdr:row>
                <xdr:rowOff>66675</xdr:rowOff>
              </to>
            </anchor>
          </controlPr>
        </control>
      </mc:Choice>
      <mc:Fallback>
        <control shapeId="1027" r:id="rId4" name="Control 3"/>
      </mc:Fallback>
    </mc:AlternateContent>
    <mc:AlternateContent xmlns:mc="http://schemas.openxmlformats.org/markup-compatibility/2006">
      <mc:Choice Requires="x14">
        <control shapeId="1026" r:id="rId6" name="Control 2">
          <controlPr defaultSize="0" r:id="rId5">
            <anchor moveWithCells="1">
              <from>
                <xdr:col>0</xdr:col>
                <xdr:colOff>0</xdr:colOff>
                <xdr:row>3</xdr:row>
                <xdr:rowOff>304800</xdr:rowOff>
              </from>
              <to>
                <xdr:col>0</xdr:col>
                <xdr:colOff>733425</xdr:colOff>
                <xdr:row>4</xdr:row>
                <xdr:rowOff>66675</xdr:rowOff>
              </to>
            </anchor>
          </controlPr>
        </control>
      </mc:Choice>
      <mc:Fallback>
        <control shapeId="1026" r:id="rId6" name="Control 2"/>
      </mc:Fallback>
    </mc:AlternateContent>
    <mc:AlternateContent xmlns:mc="http://schemas.openxmlformats.org/markup-compatibility/2006">
      <mc:Choice Requires="x14">
        <control shapeId="1025" r:id="rId7" name="Control 1">
          <controlPr defaultSize="0" r:id="rId5">
            <anchor moveWithCells="1">
              <from>
                <xdr:col>0</xdr:col>
                <xdr:colOff>0</xdr:colOff>
                <xdr:row>3</xdr:row>
                <xdr:rowOff>304800</xdr:rowOff>
              </from>
              <to>
                <xdr:col>0</xdr:col>
                <xdr:colOff>733425</xdr:colOff>
                <xdr:row>4</xdr:row>
                <xdr:rowOff>66675</xdr:rowOff>
              </to>
            </anchor>
          </controlPr>
        </control>
      </mc:Choice>
      <mc:Fallback>
        <control shapeId="1025" r:id="rId7" name="Control 1"/>
      </mc:Fallback>
    </mc:AlternateContent>
  </controls>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30" x14ac:dyDescent="0.2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30" x14ac:dyDescent="0.2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25">
      <c r="V4" s="3" t="s">
        <v>17</v>
      </c>
      <c r="W4" s="4">
        <f>SUM(C:C)</f>
        <v>12762981.49</v>
      </c>
      <c r="X4" s="17">
        <f>Total_Incentives!$W4/W6</f>
        <v>1</v>
      </c>
    </row>
    <row r="5" spans="1:24" x14ac:dyDescent="0.25">
      <c r="V5" s="3" t="s">
        <v>18</v>
      </c>
      <c r="W5" s="4">
        <f>SUMIF(C:C,"&lt;=250",F:F)</f>
        <v>0</v>
      </c>
      <c r="X5" s="17"/>
    </row>
    <row r="6" spans="1:24" x14ac:dyDescent="0.25">
      <c r="V6" s="5" t="s">
        <v>23</v>
      </c>
      <c r="W6" s="6">
        <f>SUM(W2:W3)</f>
        <v>12762981.49</v>
      </c>
      <c r="X6" s="18"/>
    </row>
    <row r="7" spans="1:24" x14ac:dyDescent="0.25">
      <c r="X7" s="8"/>
    </row>
    <row r="8" spans="1:24" x14ac:dyDescent="0.2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Selected Projects</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2020-12-18T22:35:18Z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